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UMAH\RUMAH\2019\PEMBUKUAN KEUANGAN\"/>
    </mc:Choice>
  </mc:AlternateContent>
  <bookViews>
    <workbookView xWindow="0" yWindow="0" windowWidth="28695" windowHeight="13050" tabRatio="616"/>
  </bookViews>
  <sheets>
    <sheet name="APR" sheetId="43" r:id="rId1"/>
    <sheet name="MAR" sheetId="42" r:id="rId2"/>
    <sheet name="FEBR" sheetId="41" r:id="rId3"/>
    <sheet name="JAN" sheetId="28" r:id="rId4"/>
    <sheet name="CATT" sheetId="2" r:id="rId5"/>
    <sheet name="Sheet3" sheetId="3" r:id="rId6"/>
  </sheets>
  <definedNames>
    <definedName name="_xlnm.Print_Area" localSheetId="0">APR!$A$1:$L$60</definedName>
    <definedName name="_xlnm.Print_Area" localSheetId="2">FEBR!$A$1:$L$60</definedName>
    <definedName name="_xlnm.Print_Area" localSheetId="3">JAN!$A$1:$L$60</definedName>
    <definedName name="_xlnm.Print_Area" localSheetId="1">MAR!$A$1:$L$60</definedName>
  </definedNames>
  <calcPr calcId="162913"/>
</workbook>
</file>

<file path=xl/calcChain.xml><?xml version="1.0" encoding="utf-8"?>
<calcChain xmlns="http://schemas.openxmlformats.org/spreadsheetml/2006/main">
  <c r="G16" i="42" l="1"/>
  <c r="I48" i="42"/>
  <c r="H25" i="43"/>
  <c r="H22" i="43"/>
  <c r="I22" i="43" s="1"/>
  <c r="G16" i="43"/>
  <c r="I44" i="43"/>
  <c r="I43" i="43"/>
  <c r="H40" i="43"/>
  <c r="G40" i="43"/>
  <c r="I39" i="43"/>
  <c r="I38" i="43"/>
  <c r="I37" i="43"/>
  <c r="I36" i="43"/>
  <c r="I35" i="43"/>
  <c r="I40" i="43" s="1"/>
  <c r="J30" i="43"/>
  <c r="J29" i="43"/>
  <c r="K28" i="43"/>
  <c r="J28" i="43"/>
  <c r="I28" i="43"/>
  <c r="J27" i="43"/>
  <c r="S26" i="43"/>
  <c r="J26" i="43"/>
  <c r="I25" i="43"/>
  <c r="G25" i="43"/>
  <c r="J24" i="43"/>
  <c r="K24" i="43" s="1"/>
  <c r="I24" i="43"/>
  <c r="J23" i="43"/>
  <c r="G22" i="43"/>
  <c r="J21" i="43"/>
  <c r="J20" i="43"/>
  <c r="K20" i="43" s="1"/>
  <c r="I20" i="43"/>
  <c r="J19" i="43"/>
  <c r="I19" i="43"/>
  <c r="H18" i="43"/>
  <c r="I18" i="43" s="1"/>
  <c r="G18" i="43"/>
  <c r="H15" i="43"/>
  <c r="G15" i="43"/>
  <c r="J15" i="43" s="1"/>
  <c r="J14" i="43"/>
  <c r="J13" i="43"/>
  <c r="J12" i="43"/>
  <c r="J11" i="43" s="1"/>
  <c r="J10" i="43" s="1"/>
  <c r="H11" i="43"/>
  <c r="G11" i="43"/>
  <c r="G10" i="43" s="1"/>
  <c r="H10" i="43"/>
  <c r="J25" i="43" l="1"/>
  <c r="K25" i="43" s="1"/>
  <c r="I48" i="43"/>
  <c r="J22" i="43"/>
  <c r="K22" i="43" s="1"/>
  <c r="J18" i="43"/>
  <c r="K19" i="43"/>
  <c r="H17" i="43"/>
  <c r="H16" i="43" s="1"/>
  <c r="K18" i="43"/>
  <c r="G17" i="43"/>
  <c r="J28" i="42"/>
  <c r="K28" i="42"/>
  <c r="I28" i="42"/>
  <c r="H25" i="42"/>
  <c r="H22" i="42" s="1"/>
  <c r="S26" i="42"/>
  <c r="G31" i="42"/>
  <c r="I17" i="43" l="1"/>
  <c r="H31" i="43"/>
  <c r="I31" i="43" s="1"/>
  <c r="G31" i="43"/>
  <c r="J17" i="43"/>
  <c r="K17" i="43" s="1"/>
  <c r="J16" i="43"/>
  <c r="K16" i="43" s="1"/>
  <c r="I44" i="42"/>
  <c r="I43" i="42"/>
  <c r="H40" i="42"/>
  <c r="G40" i="42"/>
  <c r="I39" i="42"/>
  <c r="I38" i="42"/>
  <c r="I37" i="42"/>
  <c r="I36" i="42"/>
  <c r="I35" i="42"/>
  <c r="I40" i="42" s="1"/>
  <c r="J30" i="42"/>
  <c r="J29" i="42"/>
  <c r="J27" i="42"/>
  <c r="J26" i="42"/>
  <c r="G25" i="42"/>
  <c r="J25" i="42" s="1"/>
  <c r="K25" i="42" s="1"/>
  <c r="J24" i="42"/>
  <c r="K24" i="42" s="1"/>
  <c r="I24" i="42"/>
  <c r="J23" i="42"/>
  <c r="I22" i="42"/>
  <c r="G22" i="42"/>
  <c r="J22" i="42" s="1"/>
  <c r="K22" i="42" s="1"/>
  <c r="J21" i="42"/>
  <c r="J20" i="42"/>
  <c r="K20" i="42" s="1"/>
  <c r="I20" i="42"/>
  <c r="J19" i="42"/>
  <c r="K19" i="42" s="1"/>
  <c r="I19" i="42"/>
  <c r="H18" i="42"/>
  <c r="I18" i="42" s="1"/>
  <c r="G18" i="42"/>
  <c r="G17" i="42" s="1"/>
  <c r="H15" i="42"/>
  <c r="G15" i="42"/>
  <c r="J14" i="42"/>
  <c r="J13" i="42"/>
  <c r="J12" i="42"/>
  <c r="J11" i="42"/>
  <c r="J10" i="42" s="1"/>
  <c r="H11" i="42"/>
  <c r="G11" i="42"/>
  <c r="G10" i="42" s="1"/>
  <c r="H10" i="42"/>
  <c r="H17" i="42" l="1"/>
  <c r="H31" i="42" s="1"/>
  <c r="H32" i="43"/>
  <c r="I32" i="43"/>
  <c r="I16" i="43"/>
  <c r="J31" i="43"/>
  <c r="K31" i="43" s="1"/>
  <c r="G32" i="43"/>
  <c r="J32" i="43" s="1"/>
  <c r="K32" i="43" s="1"/>
  <c r="G32" i="42"/>
  <c r="J15" i="42"/>
  <c r="I25" i="42"/>
  <c r="J18" i="42"/>
  <c r="K18" i="42" s="1"/>
  <c r="K20" i="41"/>
  <c r="K19" i="41"/>
  <c r="K18" i="41"/>
  <c r="K17" i="41"/>
  <c r="I20" i="41"/>
  <c r="I19" i="41"/>
  <c r="H17" i="41"/>
  <c r="I31" i="41"/>
  <c r="I44" i="41"/>
  <c r="I43" i="41"/>
  <c r="H40" i="41"/>
  <c r="G40" i="41"/>
  <c r="I39" i="41"/>
  <c r="I38" i="41"/>
  <c r="I37" i="41"/>
  <c r="I36" i="41"/>
  <c r="I40" i="41" s="1"/>
  <c r="I48" i="41" s="1"/>
  <c r="I35" i="41"/>
  <c r="J30" i="41"/>
  <c r="J29" i="41"/>
  <c r="J28" i="41"/>
  <c r="J27" i="41"/>
  <c r="J26" i="41"/>
  <c r="G25" i="41"/>
  <c r="G22" i="41" s="1"/>
  <c r="J24" i="41"/>
  <c r="K24" i="41" s="1"/>
  <c r="I24" i="41"/>
  <c r="J23" i="41"/>
  <c r="H22" i="41"/>
  <c r="I22" i="41" s="1"/>
  <c r="J21" i="41"/>
  <c r="J20" i="41"/>
  <c r="J19" i="41"/>
  <c r="H18" i="41"/>
  <c r="G18" i="41"/>
  <c r="G17" i="41"/>
  <c r="H15" i="41"/>
  <c r="G15" i="41"/>
  <c r="J14" i="41"/>
  <c r="J13" i="41"/>
  <c r="J12" i="41"/>
  <c r="J11" i="41" s="1"/>
  <c r="J10" i="41" s="1"/>
  <c r="H11" i="41"/>
  <c r="H10" i="41" s="1"/>
  <c r="G11" i="41"/>
  <c r="G10" i="41" s="1"/>
  <c r="J17" i="42" l="1"/>
  <c r="K17" i="42" s="1"/>
  <c r="I17" i="42"/>
  <c r="H16" i="42"/>
  <c r="J31" i="42"/>
  <c r="K31" i="42" s="1"/>
  <c r="I31" i="42"/>
  <c r="H32" i="42"/>
  <c r="J32" i="42" s="1"/>
  <c r="K32" i="42" s="1"/>
  <c r="J22" i="41"/>
  <c r="K22" i="41" s="1"/>
  <c r="G31" i="41"/>
  <c r="I17" i="41"/>
  <c r="H31" i="41"/>
  <c r="H32" i="41" s="1"/>
  <c r="J17" i="41"/>
  <c r="J15" i="41"/>
  <c r="I18" i="41"/>
  <c r="I25" i="41"/>
  <c r="J18" i="41"/>
  <c r="J25" i="41"/>
  <c r="K25" i="41" s="1"/>
  <c r="I17" i="28"/>
  <c r="J16" i="42" l="1"/>
  <c r="K16" i="42" s="1"/>
  <c r="I16" i="42"/>
  <c r="I32" i="42"/>
  <c r="J31" i="41"/>
  <c r="K31" i="41" s="1"/>
  <c r="G32" i="41"/>
  <c r="J32" i="41" s="1"/>
  <c r="K32" i="41" s="1"/>
  <c r="K17" i="28"/>
  <c r="J17" i="28"/>
  <c r="I32" i="41" l="1"/>
  <c r="J22" i="28"/>
  <c r="J20" i="28"/>
  <c r="J19" i="28"/>
  <c r="J18" i="28" s="1"/>
  <c r="G25" i="28"/>
  <c r="G18" i="28"/>
  <c r="K21" i="2" l="1"/>
  <c r="N19" i="2"/>
  <c r="N16" i="2" s="1"/>
  <c r="N13" i="2" s="1"/>
  <c r="K16" i="2"/>
  <c r="H16" i="2"/>
  <c r="K15" i="2"/>
  <c r="K13" i="2" s="1"/>
  <c r="N11" i="2"/>
  <c r="K11" i="2"/>
  <c r="N9" i="2"/>
  <c r="K9" i="2"/>
  <c r="N4" i="2"/>
  <c r="K4" i="2"/>
  <c r="K3" i="2" s="1"/>
  <c r="N3" i="2"/>
  <c r="I44" i="28"/>
  <c r="I43" i="28"/>
  <c r="H40" i="28"/>
  <c r="G40" i="28"/>
  <c r="I39" i="28"/>
  <c r="I38" i="28"/>
  <c r="I37" i="28"/>
  <c r="I36" i="28"/>
  <c r="I40" i="28" s="1"/>
  <c r="I48" i="28" s="1"/>
  <c r="I35" i="28"/>
  <c r="J30" i="28"/>
  <c r="J29" i="28"/>
  <c r="J28" i="28"/>
  <c r="J27" i="28"/>
  <c r="J26" i="28"/>
  <c r="I25" i="28"/>
  <c r="J24" i="28"/>
  <c r="K24" i="28" s="1"/>
  <c r="I24" i="28"/>
  <c r="J23" i="28"/>
  <c r="H22" i="28"/>
  <c r="J21" i="28"/>
  <c r="K20" i="28"/>
  <c r="I20" i="28"/>
  <c r="I19" i="28"/>
  <c r="H18" i="28"/>
  <c r="H17" i="28" s="1"/>
  <c r="G17" i="28"/>
  <c r="H15" i="28"/>
  <c r="G15" i="28"/>
  <c r="J14" i="28"/>
  <c r="J13" i="28"/>
  <c r="J12" i="28"/>
  <c r="H11" i="28"/>
  <c r="H10" i="28" s="1"/>
  <c r="G11" i="28"/>
  <c r="G10" i="28" s="1"/>
  <c r="K18" i="28" l="1"/>
  <c r="K19" i="28"/>
  <c r="H31" i="28"/>
  <c r="J11" i="28"/>
  <c r="J15" i="28"/>
  <c r="J25" i="28"/>
  <c r="K25" i="28" s="1"/>
  <c r="I18" i="28"/>
  <c r="G22" i="28"/>
  <c r="K22" i="28" s="1"/>
  <c r="J10" i="28" l="1"/>
  <c r="G31" i="28"/>
  <c r="I31" i="28" s="1"/>
  <c r="H32" i="28"/>
  <c r="I22" i="28"/>
  <c r="J31" i="28" l="1"/>
  <c r="K31" i="28" s="1"/>
  <c r="G32" i="28"/>
  <c r="J32" i="28" s="1"/>
  <c r="K32" i="28" s="1"/>
  <c r="I32" i="28" l="1"/>
</calcChain>
</file>

<file path=xl/sharedStrings.xml><?xml version="1.0" encoding="utf-8"?>
<sst xmlns="http://schemas.openxmlformats.org/spreadsheetml/2006/main" count="338" uniqueCount="91">
  <si>
    <t>PEMERINTAH PROVINSI SUMATERA BARAT</t>
  </si>
  <si>
    <t>DINAS PERUMAHAN RAKYAT, KAWASAN PERMUKIMAN DAN PERTANAHAN</t>
  </si>
  <si>
    <t>LAPORAN REALISASI ANGGARAN PENDAPATAN DAN BELANJA DAERAH</t>
  </si>
  <si>
    <t>Kode Rekening</t>
  </si>
  <si>
    <t>Uraian</t>
  </si>
  <si>
    <t>%</t>
  </si>
  <si>
    <t>Sisa Anggaran</t>
  </si>
  <si>
    <t>Keterangan</t>
  </si>
  <si>
    <t>PENDAPATAN</t>
  </si>
  <si>
    <t>PENDAPATAN ASLI DAERAH</t>
  </si>
  <si>
    <t>1.1.2</t>
  </si>
  <si>
    <t>Pendapatan Retribusi Daerah</t>
  </si>
  <si>
    <t>1.1.2.02</t>
  </si>
  <si>
    <t xml:space="preserve">Retribusi Pelayanan Persampahan / Kebersihan </t>
  </si>
  <si>
    <t>1.1.2.02.03</t>
  </si>
  <si>
    <t>Penyediaan Lokasi Pembuangan/Pemusnahan Akhir Sampah</t>
  </si>
  <si>
    <t>JUMLAH PENDAPATAN</t>
  </si>
  <si>
    <t>BELANJA</t>
  </si>
  <si>
    <t>2.1</t>
  </si>
  <si>
    <t>BELANJA TIDAK LANGSUNG</t>
  </si>
  <si>
    <t>2.1.1</t>
  </si>
  <si>
    <t>Belanja Pegawai</t>
  </si>
  <si>
    <t>2.1.1.01</t>
  </si>
  <si>
    <t>Belanja Gaji dan Tunjangan</t>
  </si>
  <si>
    <t>2.1.1.02</t>
  </si>
  <si>
    <t>Belanja Tambahan Penghasilan PNS</t>
  </si>
  <si>
    <t>2.2</t>
  </si>
  <si>
    <t>BELANJA LANGSUNG</t>
  </si>
  <si>
    <t>5.2.1</t>
  </si>
  <si>
    <t>BELANJA PEGAWAI</t>
  </si>
  <si>
    <t>5.2.2</t>
  </si>
  <si>
    <t>BELANJA BARANG DAN JASA</t>
  </si>
  <si>
    <t>5.2.3</t>
  </si>
  <si>
    <t>BELANJA MODAL</t>
  </si>
  <si>
    <t>Tanah</t>
  </si>
  <si>
    <t>Peralatan dan Mesin</t>
  </si>
  <si>
    <t>Gedung dan Bangunan</t>
  </si>
  <si>
    <t>Jalan, Irigasi dan Jaringan</t>
  </si>
  <si>
    <t>Aset Tetap Lainnya</t>
  </si>
  <si>
    <t>JUMLAH BELANJA</t>
  </si>
  <si>
    <t>SURPLUS/DEFISIT</t>
  </si>
  <si>
    <t>II</t>
  </si>
  <si>
    <t>BELANJA DAERAH</t>
  </si>
  <si>
    <t>BULAN LALU</t>
  </si>
  <si>
    <t>BULAN INI</t>
  </si>
  <si>
    <t>S/D BULAN INI</t>
  </si>
  <si>
    <t>KETERANGAN</t>
  </si>
  <si>
    <t>SP2D UP</t>
  </si>
  <si>
    <t>SP2D GU</t>
  </si>
  <si>
    <t>SP2D TU</t>
  </si>
  <si>
    <t>SP2D LS-GAJI</t>
  </si>
  <si>
    <t>SP2D LS-BARANG &amp; JASA</t>
  </si>
  <si>
    <t>JUMLAH SP2D</t>
  </si>
  <si>
    <t>III</t>
  </si>
  <si>
    <t>Contra Post (Pengembalian Belanja)</t>
  </si>
  <si>
    <t>Sisa UYHD</t>
  </si>
  <si>
    <t>IV</t>
  </si>
  <si>
    <t>KAS</t>
  </si>
  <si>
    <t>POSISI PER AKHIR BULAN</t>
  </si>
  <si>
    <t>Kas Pada Bendahara Penerimaan</t>
  </si>
  <si>
    <t>Kas Pada Bendahara Pengeluaran</t>
  </si>
  <si>
    <t>Kepala Dinas,</t>
  </si>
  <si>
    <t>Ir. CHANDRA MUSTIKA</t>
  </si>
  <si>
    <t>NIP. 19590815 198703 1 007</t>
  </si>
  <si>
    <t>2.1.1.06</t>
  </si>
  <si>
    <t>Insentif Pemungutan Retribusi Daerah</t>
  </si>
  <si>
    <t>Padang,  31 Januari 2018</t>
  </si>
  <si>
    <t>FEB</t>
  </si>
  <si>
    <t>MAR</t>
  </si>
  <si>
    <t>APRIL</t>
  </si>
  <si>
    <t>MEI</t>
  </si>
  <si>
    <t>JUN</t>
  </si>
  <si>
    <t>JUL</t>
  </si>
  <si>
    <t>AGT</t>
  </si>
  <si>
    <t>SEPT</t>
  </si>
  <si>
    <t>OKT</t>
  </si>
  <si>
    <t>NOV</t>
  </si>
  <si>
    <t>DES</t>
  </si>
  <si>
    <t>Pajak Daerah</t>
  </si>
  <si>
    <t>Retribusi Daerah</t>
  </si>
  <si>
    <t>Hasil Pengelolaan Kekayaan Daerah Yang Dipisahkan</t>
  </si>
  <si>
    <t>Lain-lain PAD Yang Sah</t>
  </si>
  <si>
    <t>BULAN JANUARI TAHUN ANGGARAN 2019</t>
  </si>
  <si>
    <t>Anggaran 2019</t>
  </si>
  <si>
    <t>Realisasi 2019</t>
  </si>
  <si>
    <t>BULAN FEBRUARI TAHUN ANGGARAN 2019</t>
  </si>
  <si>
    <t>Padang, 28 Februari 2019</t>
  </si>
  <si>
    <t>Padang, 29 Maret  2019</t>
  </si>
  <si>
    <t>BULAN MARET  TAHUN ANGGARAN 2019</t>
  </si>
  <si>
    <t>Padang, 30 April  2019</t>
  </si>
  <si>
    <t>BULAN APRIL  TAHUN ANGGARAN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</si>
</sst>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.00_);_(* \(#,##0.00\);_(* &quot;-&quot;_);_(@_)"/>
  </numFmts>
  <fonts count="14">
    <font>
      <sz val="11"/>
      <color theme="1"/>
      <name val="Calibri"/>
      <charset val="134"/>
      <scheme val="minor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1" fontId="13" fillId="0" borderId="0" applyFont="0" applyFill="0" applyBorder="0" applyAlignment="0" applyProtection="0"/>
  </cellStyleXfs>
  <cellXfs count="13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3" xfId="0" applyNumberFormat="1" applyFont="1" applyBorder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6" fillId="0" borderId="5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7" fillId="0" borderId="13" xfId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7" fillId="0" borderId="12" xfId="0" applyNumberFormat="1" applyFont="1" applyBorder="1" applyAlignment="1">
      <alignment vertical="center"/>
    </xf>
    <xf numFmtId="41" fontId="10" fillId="0" borderId="3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1" fontId="7" fillId="0" borderId="0" xfId="1" applyFont="1"/>
    <xf numFmtId="41" fontId="7" fillId="0" borderId="0" xfId="0" applyNumberFormat="1" applyFont="1"/>
    <xf numFmtId="41" fontId="11" fillId="0" borderId="0" xfId="1" applyFont="1"/>
    <xf numFmtId="164" fontId="6" fillId="0" borderId="3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41" fontId="7" fillId="0" borderId="3" xfId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1" fontId="6" fillId="0" borderId="3" xfId="1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2" fontId="7" fillId="0" borderId="3" xfId="1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6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colors>
    <mruColors>
      <color rgb="FFF3F2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view="pageBreakPreview" zoomScale="80" zoomScaleNormal="100" zoomScaleSheetLayoutView="80" workbookViewId="0">
      <selection activeCell="A5" sqref="A5"/>
    </sheetView>
  </sheetViews>
  <sheetFormatPr defaultColWidth="9.140625" defaultRowHeight="15"/>
  <cols>
    <col min="1" max="1" width="14.28515625" style="16" customWidth="1"/>
    <col min="2" max="5" width="9.140625" style="16"/>
    <col min="6" max="6" width="15.140625" style="16" customWidth="1"/>
    <col min="7" max="7" width="19" style="16" customWidth="1"/>
    <col min="8" max="8" width="17.85546875" style="16" customWidth="1"/>
    <col min="9" max="9" width="10.42578125" style="16" customWidth="1"/>
    <col min="10" max="10" width="24.42578125" style="16" customWidth="1"/>
    <col min="11" max="11" width="10" style="16" customWidth="1"/>
    <col min="12" max="12" width="19.140625" style="16" customWidth="1"/>
    <col min="13" max="13" width="9.140625" style="16"/>
    <col min="14" max="14" width="13.7109375" style="16" customWidth="1"/>
    <col min="15" max="18" width="9.140625" style="16"/>
    <col min="19" max="19" width="15.140625" style="16" bestFit="1" customWidth="1"/>
    <col min="20" max="16384" width="9.140625" style="16"/>
  </cols>
  <sheetData>
    <row r="1" spans="1:12" s="9" customFormat="1" ht="18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9" customFormat="1" ht="23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9" customFormat="1" ht="18.75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9" customFormat="1" ht="18.75">
      <c r="A4" s="102" t="s">
        <v>90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s="9" customFormat="1">
      <c r="B5" s="104"/>
      <c r="C5" s="104"/>
      <c r="D5" s="104"/>
      <c r="E5" s="104"/>
      <c r="F5" s="104"/>
      <c r="G5" s="104"/>
      <c r="H5" s="104"/>
      <c r="I5" s="104"/>
      <c r="J5" s="104"/>
      <c r="K5" s="91"/>
    </row>
    <row r="6" spans="1:12" s="9" customFormat="1"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 s="10" customFormat="1" ht="28.5" customHeight="1">
      <c r="A7" s="92" t="s">
        <v>3</v>
      </c>
      <c r="B7" s="94" t="s">
        <v>4</v>
      </c>
      <c r="C7" s="95"/>
      <c r="D7" s="95"/>
      <c r="E7" s="95"/>
      <c r="F7" s="96"/>
      <c r="G7" s="92" t="s">
        <v>83</v>
      </c>
      <c r="H7" s="94" t="s">
        <v>84</v>
      </c>
      <c r="I7" s="100" t="s">
        <v>5</v>
      </c>
      <c r="J7" s="94" t="s">
        <v>6</v>
      </c>
      <c r="K7" s="100" t="s">
        <v>5</v>
      </c>
      <c r="L7" s="105" t="s">
        <v>7</v>
      </c>
    </row>
    <row r="8" spans="1:12" s="10" customFormat="1" ht="15.75" customHeight="1">
      <c r="A8" s="93"/>
      <c r="B8" s="97"/>
      <c r="C8" s="98"/>
      <c r="D8" s="98"/>
      <c r="E8" s="98"/>
      <c r="F8" s="99"/>
      <c r="G8" s="93"/>
      <c r="H8" s="97"/>
      <c r="I8" s="101"/>
      <c r="J8" s="97"/>
      <c r="K8" s="101"/>
      <c r="L8" s="105"/>
    </row>
    <row r="9" spans="1:12" s="11" customFormat="1" ht="8.25" customHeight="1">
      <c r="A9" s="18">
        <v>1</v>
      </c>
      <c r="B9" s="106">
        <v>2</v>
      </c>
      <c r="C9" s="107"/>
      <c r="D9" s="107"/>
      <c r="E9" s="107"/>
      <c r="F9" s="108"/>
      <c r="G9" s="89">
        <v>3</v>
      </c>
      <c r="H9" s="18">
        <v>4</v>
      </c>
      <c r="I9" s="90">
        <v>5</v>
      </c>
      <c r="J9" s="18">
        <v>6</v>
      </c>
      <c r="K9" s="90">
        <v>7</v>
      </c>
      <c r="L9" s="18">
        <v>8</v>
      </c>
    </row>
    <row r="10" spans="1:12" s="12" customFormat="1" ht="21" customHeight="1">
      <c r="A10" s="21">
        <v>1</v>
      </c>
      <c r="B10" s="22" t="s">
        <v>8</v>
      </c>
      <c r="C10" s="23"/>
      <c r="D10" s="23"/>
      <c r="E10" s="23"/>
      <c r="F10" s="23"/>
      <c r="G10" s="24">
        <f>G11</f>
        <v>0</v>
      </c>
      <c r="H10" s="24">
        <f t="shared" ref="H10:J10" si="0">H11</f>
        <v>0</v>
      </c>
      <c r="I10" s="56">
        <v>0</v>
      </c>
      <c r="J10" s="24">
        <f t="shared" si="0"/>
        <v>0</v>
      </c>
      <c r="K10" s="56">
        <v>0</v>
      </c>
      <c r="L10" s="43"/>
    </row>
    <row r="11" spans="1:12" s="12" customFormat="1" ht="21" customHeight="1">
      <c r="A11" s="21">
        <v>1.1000000000000001</v>
      </c>
      <c r="B11" s="25" t="s">
        <v>9</v>
      </c>
      <c r="C11" s="26"/>
      <c r="D11" s="26"/>
      <c r="E11" s="26"/>
      <c r="F11" s="27"/>
      <c r="G11" s="28">
        <f>SUM(G12:G14)</f>
        <v>0</v>
      </c>
      <c r="H11" s="28">
        <f>SUM(H12:H14)</f>
        <v>0</v>
      </c>
      <c r="I11" s="56">
        <v>0</v>
      </c>
      <c r="J11" s="28">
        <f>SUM(J12:J14)</f>
        <v>0</v>
      </c>
      <c r="K11" s="56">
        <v>0</v>
      </c>
      <c r="L11" s="43"/>
    </row>
    <row r="12" spans="1:12" s="12" customFormat="1" ht="21" customHeight="1">
      <c r="A12" s="29" t="s">
        <v>10</v>
      </c>
      <c r="B12" s="30" t="s">
        <v>11</v>
      </c>
      <c r="C12" s="26"/>
      <c r="D12" s="26"/>
      <c r="E12" s="26"/>
      <c r="F12" s="27"/>
      <c r="G12" s="28">
        <v>0</v>
      </c>
      <c r="H12" s="28">
        <v>0</v>
      </c>
      <c r="I12" s="28">
        <v>0</v>
      </c>
      <c r="J12" s="28">
        <f>G12-H12</f>
        <v>0</v>
      </c>
      <c r="K12" s="28">
        <v>0</v>
      </c>
      <c r="L12" s="43"/>
    </row>
    <row r="13" spans="1:12" s="13" customFormat="1" ht="21" hidden="1" customHeight="1">
      <c r="A13" s="29" t="s">
        <v>12</v>
      </c>
      <c r="B13" s="30" t="s">
        <v>13</v>
      </c>
      <c r="C13" s="31"/>
      <c r="D13" s="31"/>
      <c r="E13" s="31"/>
      <c r="F13" s="32"/>
      <c r="G13" s="33">
        <v>0</v>
      </c>
      <c r="H13" s="33">
        <v>0</v>
      </c>
      <c r="I13" s="56">
        <v>0</v>
      </c>
      <c r="J13" s="33">
        <f t="shared" ref="J13:J15" si="1">G13-H13</f>
        <v>0</v>
      </c>
      <c r="K13" s="57">
        <v>0</v>
      </c>
      <c r="L13" s="58"/>
    </row>
    <row r="14" spans="1:12" s="13" customFormat="1" ht="42" hidden="1" customHeight="1">
      <c r="A14" s="29" t="s">
        <v>14</v>
      </c>
      <c r="B14" s="109" t="s">
        <v>15</v>
      </c>
      <c r="C14" s="110"/>
      <c r="D14" s="110"/>
      <c r="E14" s="110"/>
      <c r="F14" s="111"/>
      <c r="G14" s="33"/>
      <c r="H14" s="33"/>
      <c r="I14" s="28">
        <v>0</v>
      </c>
      <c r="J14" s="28">
        <f t="shared" si="1"/>
        <v>0</v>
      </c>
      <c r="K14" s="28">
        <v>0</v>
      </c>
      <c r="L14" s="58"/>
    </row>
    <row r="15" spans="1:12" s="13" customFormat="1" ht="21" customHeight="1">
      <c r="A15" s="29"/>
      <c r="B15" s="112" t="s">
        <v>16</v>
      </c>
      <c r="C15" s="113"/>
      <c r="D15" s="113"/>
      <c r="E15" s="113"/>
      <c r="F15" s="114"/>
      <c r="G15" s="28">
        <f>SUM(G12:G14)</f>
        <v>0</v>
      </c>
      <c r="H15" s="28">
        <f>SUM(H12:H14)</f>
        <v>0</v>
      </c>
      <c r="I15" s="56">
        <v>0</v>
      </c>
      <c r="J15" s="28">
        <f t="shared" si="1"/>
        <v>0</v>
      </c>
      <c r="K15" s="56">
        <v>0</v>
      </c>
      <c r="L15" s="58"/>
    </row>
    <row r="16" spans="1:12" s="12" customFormat="1" ht="21" customHeight="1">
      <c r="A16" s="21">
        <v>2</v>
      </c>
      <c r="B16" s="25" t="s">
        <v>17</v>
      </c>
      <c r="C16" s="26"/>
      <c r="D16" s="26"/>
      <c r="E16" s="26"/>
      <c r="F16" s="27"/>
      <c r="G16" s="28">
        <f>G17+G22</f>
        <v>27696822333</v>
      </c>
      <c r="H16" s="28">
        <f>H17+H22</f>
        <v>2373823722</v>
      </c>
      <c r="I16" s="56">
        <f>H16/G16*100</f>
        <v>8.5707439411619966</v>
      </c>
      <c r="J16" s="28">
        <f>G16-H16</f>
        <v>25322998611</v>
      </c>
      <c r="K16" s="56">
        <f>J16/G16*100</f>
        <v>91.429256058838007</v>
      </c>
      <c r="L16" s="43"/>
    </row>
    <row r="17" spans="1:19" s="12" customFormat="1" ht="21" customHeight="1">
      <c r="A17" s="21" t="s">
        <v>18</v>
      </c>
      <c r="B17" s="25" t="s">
        <v>19</v>
      </c>
      <c r="C17" s="26"/>
      <c r="D17" s="26"/>
      <c r="E17" s="26"/>
      <c r="F17" s="27"/>
      <c r="G17" s="28">
        <f>G18</f>
        <v>12245447293</v>
      </c>
      <c r="H17" s="28">
        <f>H18</f>
        <v>1788125800</v>
      </c>
      <c r="I17" s="56">
        <f>H17/G17*100</f>
        <v>14.602372271220881</v>
      </c>
      <c r="J17" s="28">
        <f>G17-H17</f>
        <v>10457321493</v>
      </c>
      <c r="K17" s="56">
        <f>J17/G17*100</f>
        <v>85.397627728779128</v>
      </c>
      <c r="L17" s="43"/>
    </row>
    <row r="18" spans="1:19" s="13" customFormat="1" ht="21" customHeight="1">
      <c r="A18" s="29" t="s">
        <v>20</v>
      </c>
      <c r="B18" s="30" t="s">
        <v>21</v>
      </c>
      <c r="C18" s="31"/>
      <c r="D18" s="31"/>
      <c r="E18" s="31"/>
      <c r="F18" s="32"/>
      <c r="G18" s="33">
        <f>SUM(G19:G21)</f>
        <v>12245447293</v>
      </c>
      <c r="H18" s="33">
        <f t="shared" ref="H18" si="2">SUM(H19:H21)</f>
        <v>1788125800</v>
      </c>
      <c r="I18" s="57">
        <f t="shared" ref="I18:I25" si="3">H18/G18*100</f>
        <v>14.602372271220881</v>
      </c>
      <c r="J18" s="33">
        <f>SUM(J19:J21)</f>
        <v>10457321493</v>
      </c>
      <c r="K18" s="57">
        <f>J18/G18*100</f>
        <v>85.397627728779128</v>
      </c>
      <c r="L18" s="59"/>
    </row>
    <row r="19" spans="1:19" s="13" customFormat="1" ht="21" customHeight="1">
      <c r="A19" s="29" t="s">
        <v>22</v>
      </c>
      <c r="B19" s="30" t="s">
        <v>23</v>
      </c>
      <c r="C19" s="31"/>
      <c r="D19" s="31"/>
      <c r="E19" s="31"/>
      <c r="F19" s="32"/>
      <c r="G19" s="33">
        <v>8256240499</v>
      </c>
      <c r="H19" s="33">
        <v>1174195066</v>
      </c>
      <c r="I19" s="57">
        <f>H19/G19*100</f>
        <v>14.221909671141717</v>
      </c>
      <c r="J19" s="33">
        <f>G19-H19</f>
        <v>7082045433</v>
      </c>
      <c r="K19" s="57">
        <f>J19/G19*100</f>
        <v>85.778090328858283</v>
      </c>
      <c r="L19" s="59"/>
    </row>
    <row r="20" spans="1:19" s="13" customFormat="1" ht="21" customHeight="1">
      <c r="A20" s="29" t="s">
        <v>24</v>
      </c>
      <c r="B20" s="30" t="s">
        <v>25</v>
      </c>
      <c r="C20" s="31"/>
      <c r="D20" s="31"/>
      <c r="E20" s="31"/>
      <c r="F20" s="32"/>
      <c r="G20" s="33">
        <v>3989206794</v>
      </c>
      <c r="H20" s="33">
        <v>613930734</v>
      </c>
      <c r="I20" s="57">
        <f>H20/G20*100</f>
        <v>15.389794656004991</v>
      </c>
      <c r="J20" s="33">
        <f>G20-H20</f>
        <v>3375276060</v>
      </c>
      <c r="K20" s="57">
        <f>J20/G20*100</f>
        <v>84.61020534399502</v>
      </c>
      <c r="L20" s="59"/>
    </row>
    <row r="21" spans="1:19" s="13" customFormat="1" ht="21" customHeight="1">
      <c r="A21" s="29" t="s">
        <v>64</v>
      </c>
      <c r="B21" s="30" t="s">
        <v>65</v>
      </c>
      <c r="C21" s="31"/>
      <c r="D21" s="31"/>
      <c r="E21" s="31"/>
      <c r="F21" s="32"/>
      <c r="G21" s="33">
        <v>0</v>
      </c>
      <c r="H21" s="33">
        <v>0</v>
      </c>
      <c r="I21" s="56">
        <v>0</v>
      </c>
      <c r="J21" s="33">
        <f t="shared" ref="J21" si="4">G21-H21</f>
        <v>0</v>
      </c>
      <c r="K21" s="57">
        <v>0</v>
      </c>
      <c r="L21" s="59"/>
    </row>
    <row r="22" spans="1:19" s="12" customFormat="1" ht="21" customHeight="1">
      <c r="A22" s="21" t="s">
        <v>26</v>
      </c>
      <c r="B22" s="25" t="s">
        <v>27</v>
      </c>
      <c r="C22" s="26"/>
      <c r="D22" s="26"/>
      <c r="E22" s="26"/>
      <c r="F22" s="27"/>
      <c r="G22" s="28">
        <f>SUM(G23:G25)</f>
        <v>15451375040</v>
      </c>
      <c r="H22" s="28">
        <f>SUM(H23:H25)</f>
        <v>585697922</v>
      </c>
      <c r="I22" s="56">
        <f t="shared" si="3"/>
        <v>3.790587701636682</v>
      </c>
      <c r="J22" s="28">
        <f>G22-H22</f>
        <v>14865677118</v>
      </c>
      <c r="K22" s="56">
        <f t="shared" ref="K22:K32" si="5">J22/G22*100</f>
        <v>96.209412298363318</v>
      </c>
      <c r="L22" s="60"/>
    </row>
    <row r="23" spans="1:19" s="13" customFormat="1" ht="21" customHeight="1">
      <c r="A23" s="29" t="s">
        <v>28</v>
      </c>
      <c r="B23" s="30" t="s">
        <v>29</v>
      </c>
      <c r="C23" s="31"/>
      <c r="D23" s="31"/>
      <c r="E23" s="31"/>
      <c r="F23" s="32"/>
      <c r="G23" s="33">
        <v>308850000</v>
      </c>
      <c r="H23" s="33">
        <v>87200000</v>
      </c>
      <c r="I23" s="56">
        <v>0</v>
      </c>
      <c r="J23" s="33">
        <f t="shared" ref="J23:J32" si="6">G23-H23</f>
        <v>221650000</v>
      </c>
      <c r="K23" s="56">
        <v>0</v>
      </c>
      <c r="L23" s="58"/>
    </row>
    <row r="24" spans="1:19" s="13" customFormat="1" ht="21" customHeight="1">
      <c r="A24" s="29" t="s">
        <v>30</v>
      </c>
      <c r="B24" s="30" t="s">
        <v>31</v>
      </c>
      <c r="C24" s="31"/>
      <c r="D24" s="31"/>
      <c r="E24" s="31"/>
      <c r="F24" s="32"/>
      <c r="G24" s="33">
        <v>6844013410</v>
      </c>
      <c r="H24" s="33">
        <v>490898422</v>
      </c>
      <c r="I24" s="56">
        <f t="shared" si="3"/>
        <v>7.1726689091919829</v>
      </c>
      <c r="J24" s="33">
        <f t="shared" si="6"/>
        <v>6353114988</v>
      </c>
      <c r="K24" s="57">
        <f t="shared" si="5"/>
        <v>92.827331090808016</v>
      </c>
      <c r="L24" s="58"/>
    </row>
    <row r="25" spans="1:19" s="13" customFormat="1" ht="21" customHeight="1">
      <c r="A25" s="29" t="s">
        <v>32</v>
      </c>
      <c r="B25" s="30" t="s">
        <v>33</v>
      </c>
      <c r="C25" s="31"/>
      <c r="D25" s="31"/>
      <c r="E25" s="31"/>
      <c r="F25" s="32"/>
      <c r="G25" s="33">
        <f>SUM(G26:G30)</f>
        <v>8298511630</v>
      </c>
      <c r="H25" s="33">
        <f>SUM(H26:H30)</f>
        <v>7599500</v>
      </c>
      <c r="I25" s="56">
        <f t="shared" si="3"/>
        <v>9.1576662645467669E-2</v>
      </c>
      <c r="J25" s="33">
        <f t="shared" si="6"/>
        <v>8290912130</v>
      </c>
      <c r="K25" s="57">
        <f t="shared" si="5"/>
        <v>99.908423337354535</v>
      </c>
      <c r="L25" s="58"/>
      <c r="N25" s="13">
        <v>1618225082</v>
      </c>
    </row>
    <row r="26" spans="1:19" s="13" customFormat="1" ht="21" customHeight="1">
      <c r="A26" s="29"/>
      <c r="B26" s="30" t="s">
        <v>34</v>
      </c>
      <c r="C26" s="31"/>
      <c r="D26" s="31"/>
      <c r="E26" s="31"/>
      <c r="F26" s="37"/>
      <c r="G26" s="33">
        <v>0</v>
      </c>
      <c r="H26" s="33">
        <v>0</v>
      </c>
      <c r="I26" s="56">
        <v>0</v>
      </c>
      <c r="J26" s="33">
        <f t="shared" si="6"/>
        <v>0</v>
      </c>
      <c r="K26" s="56">
        <v>0</v>
      </c>
      <c r="L26" s="58"/>
      <c r="S26" s="64">
        <f>H23+H24</f>
        <v>578098422</v>
      </c>
    </row>
    <row r="27" spans="1:19" s="13" customFormat="1" ht="21" customHeight="1">
      <c r="A27" s="29"/>
      <c r="B27" s="30" t="s">
        <v>35</v>
      </c>
      <c r="C27" s="31"/>
      <c r="D27" s="31"/>
      <c r="E27" s="31"/>
      <c r="F27" s="37"/>
      <c r="G27" s="33">
        <v>0</v>
      </c>
      <c r="H27" s="33">
        <v>0</v>
      </c>
      <c r="I27" s="56">
        <v>0</v>
      </c>
      <c r="J27" s="33">
        <f t="shared" si="6"/>
        <v>0</v>
      </c>
      <c r="K27" s="56">
        <v>0</v>
      </c>
      <c r="L27" s="61"/>
    </row>
    <row r="28" spans="1:19" s="13" customFormat="1" ht="21" customHeight="1">
      <c r="A28" s="29"/>
      <c r="B28" s="30" t="s">
        <v>36</v>
      </c>
      <c r="C28" s="31"/>
      <c r="D28" s="31"/>
      <c r="E28" s="31"/>
      <c r="F28" s="37"/>
      <c r="G28" s="33">
        <v>8298511630</v>
      </c>
      <c r="H28" s="33">
        <v>7599500</v>
      </c>
      <c r="I28" s="56">
        <f>H28/G28*100</f>
        <v>9.1576662645467669E-2</v>
      </c>
      <c r="J28" s="28">
        <f>G28-H28</f>
        <v>8290912130</v>
      </c>
      <c r="K28" s="56">
        <f>J28/G28*100</f>
        <v>99.908423337354535</v>
      </c>
      <c r="L28" s="61"/>
    </row>
    <row r="29" spans="1:19" s="13" customFormat="1" ht="21" customHeight="1">
      <c r="A29" s="29"/>
      <c r="B29" s="30" t="s">
        <v>37</v>
      </c>
      <c r="C29" s="31"/>
      <c r="D29" s="31"/>
      <c r="E29" s="31"/>
      <c r="F29" s="32"/>
      <c r="G29" s="33">
        <v>0</v>
      </c>
      <c r="H29" s="33">
        <v>0</v>
      </c>
      <c r="I29" s="56">
        <v>0</v>
      </c>
      <c r="J29" s="33">
        <f t="shared" si="6"/>
        <v>0</v>
      </c>
      <c r="K29" s="56">
        <v>0</v>
      </c>
      <c r="L29" s="62"/>
    </row>
    <row r="30" spans="1:19" s="13" customFormat="1" ht="21" customHeight="1">
      <c r="A30" s="29"/>
      <c r="B30" s="38" t="s">
        <v>38</v>
      </c>
      <c r="C30" s="39"/>
      <c r="D30" s="39"/>
      <c r="E30" s="39"/>
      <c r="F30" s="40"/>
      <c r="G30" s="41">
        <v>0</v>
      </c>
      <c r="H30" s="42">
        <v>0</v>
      </c>
      <c r="I30" s="56">
        <v>0</v>
      </c>
      <c r="J30" s="33">
        <f t="shared" si="6"/>
        <v>0</v>
      </c>
      <c r="K30" s="56">
        <v>0</v>
      </c>
      <c r="L30" s="58"/>
    </row>
    <row r="31" spans="1:19" s="12" customFormat="1" ht="21" customHeight="1">
      <c r="A31" s="43"/>
      <c r="B31" s="112" t="s">
        <v>39</v>
      </c>
      <c r="C31" s="113"/>
      <c r="D31" s="113"/>
      <c r="E31" s="113"/>
      <c r="F31" s="114"/>
      <c r="G31" s="28">
        <f>G17+G22</f>
        <v>27696822333</v>
      </c>
      <c r="H31" s="28">
        <f>H17+H22</f>
        <v>2373823722</v>
      </c>
      <c r="I31" s="56">
        <f>H31/G31*100</f>
        <v>8.5707439411619966</v>
      </c>
      <c r="J31" s="28">
        <f t="shared" si="6"/>
        <v>25322998611</v>
      </c>
      <c r="K31" s="56">
        <f t="shared" si="5"/>
        <v>91.429256058838007</v>
      </c>
      <c r="L31" s="60"/>
    </row>
    <row r="32" spans="1:19" s="12" customFormat="1" ht="21" customHeight="1">
      <c r="A32" s="43"/>
      <c r="B32" s="112" t="s">
        <v>40</v>
      </c>
      <c r="C32" s="113"/>
      <c r="D32" s="113"/>
      <c r="E32" s="113"/>
      <c r="F32" s="114"/>
      <c r="G32" s="28">
        <f>G15-G31</f>
        <v>-27696822333</v>
      </c>
      <c r="H32" s="28">
        <f>H15-H31</f>
        <v>-2373823722</v>
      </c>
      <c r="I32" s="56">
        <f t="shared" ref="I32" si="7">H32/G32*100</f>
        <v>8.5707439411619966</v>
      </c>
      <c r="J32" s="28">
        <f t="shared" si="6"/>
        <v>-25322998611</v>
      </c>
      <c r="K32" s="56">
        <f t="shared" si="5"/>
        <v>91.429256058838007</v>
      </c>
      <c r="L32" s="60"/>
    </row>
    <row r="33" spans="1:12" s="13" customFormat="1" ht="12" customHeight="1"/>
    <row r="34" spans="1:12" s="14" customFormat="1" ht="21" customHeight="1">
      <c r="A34" s="85" t="s">
        <v>41</v>
      </c>
      <c r="B34" s="112" t="s">
        <v>42</v>
      </c>
      <c r="C34" s="113"/>
      <c r="D34" s="113"/>
      <c r="E34" s="113"/>
      <c r="F34" s="114"/>
      <c r="G34" s="83" t="s">
        <v>43</v>
      </c>
      <c r="H34" s="44" t="s">
        <v>44</v>
      </c>
      <c r="I34" s="113" t="s">
        <v>45</v>
      </c>
      <c r="J34" s="113"/>
      <c r="K34" s="112" t="s">
        <v>46</v>
      </c>
      <c r="L34" s="114"/>
    </row>
    <row r="35" spans="1:12" s="13" customFormat="1" ht="21.75" customHeight="1">
      <c r="A35" s="45">
        <v>1</v>
      </c>
      <c r="B35" s="30" t="s">
        <v>47</v>
      </c>
      <c r="C35" s="31"/>
      <c r="D35" s="31"/>
      <c r="E35" s="31"/>
      <c r="F35" s="32"/>
      <c r="G35" s="46">
        <v>1431000000</v>
      </c>
      <c r="H35" s="33">
        <v>0</v>
      </c>
      <c r="I35" s="126">
        <f t="shared" ref="I35:I39" si="8">G35+H35</f>
        <v>1431000000</v>
      </c>
      <c r="J35" s="127"/>
      <c r="K35" s="30"/>
      <c r="L35" s="32"/>
    </row>
    <row r="36" spans="1:12" s="13" customFormat="1" ht="21" customHeight="1">
      <c r="A36" s="45">
        <v>2</v>
      </c>
      <c r="B36" s="30" t="s">
        <v>48</v>
      </c>
      <c r="C36" s="31"/>
      <c r="D36" s="31"/>
      <c r="E36" s="31"/>
      <c r="F36" s="32"/>
      <c r="G36" s="46">
        <v>0</v>
      </c>
      <c r="H36" s="47">
        <v>0</v>
      </c>
      <c r="I36" s="126">
        <f t="shared" si="8"/>
        <v>0</v>
      </c>
      <c r="J36" s="127"/>
      <c r="K36" s="30"/>
      <c r="L36" s="32"/>
    </row>
    <row r="37" spans="1:12" s="13" customFormat="1" ht="21" customHeight="1">
      <c r="A37" s="45">
        <v>3</v>
      </c>
      <c r="B37" s="30" t="s">
        <v>49</v>
      </c>
      <c r="C37" s="31"/>
      <c r="D37" s="31"/>
      <c r="E37" s="31"/>
      <c r="F37" s="32"/>
      <c r="G37" s="46">
        <v>0</v>
      </c>
      <c r="H37" s="33">
        <v>0</v>
      </c>
      <c r="I37" s="126">
        <f t="shared" si="8"/>
        <v>0</v>
      </c>
      <c r="J37" s="127"/>
      <c r="K37" s="30"/>
      <c r="L37" s="32"/>
    </row>
    <row r="38" spans="1:12" s="13" customFormat="1" ht="21" customHeight="1">
      <c r="A38" s="45">
        <v>4</v>
      </c>
      <c r="B38" s="30" t="s">
        <v>50</v>
      </c>
      <c r="C38" s="31"/>
      <c r="D38" s="31"/>
      <c r="E38" s="31"/>
      <c r="F38" s="32"/>
      <c r="G38" s="46">
        <v>0</v>
      </c>
      <c r="H38" s="33">
        <v>0</v>
      </c>
      <c r="I38" s="126">
        <f t="shared" si="8"/>
        <v>0</v>
      </c>
      <c r="J38" s="127"/>
      <c r="K38" s="30"/>
      <c r="L38" s="32"/>
    </row>
    <row r="39" spans="1:12" s="13" customFormat="1" ht="21" customHeight="1">
      <c r="A39" s="45">
        <v>5</v>
      </c>
      <c r="B39" s="30" t="s">
        <v>51</v>
      </c>
      <c r="C39" s="31"/>
      <c r="D39" s="31"/>
      <c r="E39" s="31"/>
      <c r="F39" s="32"/>
      <c r="G39" s="46">
        <v>0</v>
      </c>
      <c r="H39" s="33">
        <v>0</v>
      </c>
      <c r="I39" s="126">
        <f t="shared" si="8"/>
        <v>0</v>
      </c>
      <c r="J39" s="127"/>
      <c r="K39" s="30"/>
      <c r="L39" s="32"/>
    </row>
    <row r="40" spans="1:12" s="12" customFormat="1" ht="21" customHeight="1">
      <c r="A40" s="25"/>
      <c r="B40" s="112" t="s">
        <v>52</v>
      </c>
      <c r="C40" s="113"/>
      <c r="D40" s="113"/>
      <c r="E40" s="113"/>
      <c r="F40" s="114"/>
      <c r="G40" s="48">
        <f>SUM(G35:G39)</f>
        <v>1431000000</v>
      </c>
      <c r="H40" s="28">
        <f>SUM(H35:H39)</f>
        <v>0</v>
      </c>
      <c r="I40" s="128">
        <f>SUM(I35:J39)</f>
        <v>1431000000</v>
      </c>
      <c r="J40" s="128"/>
      <c r="K40" s="25"/>
      <c r="L40" s="27"/>
    </row>
    <row r="41" spans="1:12" s="13" customFormat="1" ht="12" customHeight="1"/>
    <row r="42" spans="1:12" s="14" customFormat="1" ht="21" customHeight="1">
      <c r="A42" s="86" t="s">
        <v>53</v>
      </c>
      <c r="B42" s="117" t="s">
        <v>54</v>
      </c>
      <c r="C42" s="118"/>
      <c r="D42" s="118"/>
      <c r="E42" s="118"/>
      <c r="F42" s="119"/>
      <c r="G42" s="50" t="s">
        <v>43</v>
      </c>
      <c r="H42" s="88" t="s">
        <v>44</v>
      </c>
      <c r="I42" s="120" t="s">
        <v>45</v>
      </c>
      <c r="J42" s="121"/>
      <c r="K42" s="122" t="s">
        <v>46</v>
      </c>
      <c r="L42" s="121"/>
    </row>
    <row r="43" spans="1:12" s="14" customFormat="1" ht="21" customHeight="1">
      <c r="A43" s="86"/>
      <c r="B43" s="30" t="s">
        <v>54</v>
      </c>
      <c r="C43" s="31"/>
      <c r="D43" s="31"/>
      <c r="E43" s="31"/>
      <c r="F43" s="32"/>
      <c r="G43" s="33">
        <v>0</v>
      </c>
      <c r="H43" s="33">
        <v>0</v>
      </c>
      <c r="I43" s="126">
        <f>G43+H43</f>
        <v>0</v>
      </c>
      <c r="J43" s="127"/>
      <c r="K43" s="88"/>
      <c r="L43" s="87"/>
    </row>
    <row r="44" spans="1:12" s="13" customFormat="1" ht="21" customHeight="1">
      <c r="A44" s="30"/>
      <c r="B44" s="30" t="s">
        <v>55</v>
      </c>
      <c r="C44" s="31"/>
      <c r="D44" s="31"/>
      <c r="E44" s="31"/>
      <c r="F44" s="32"/>
      <c r="G44" s="33">
        <v>0</v>
      </c>
      <c r="H44" s="33">
        <v>0</v>
      </c>
      <c r="I44" s="126">
        <f>G44+H44</f>
        <v>0</v>
      </c>
      <c r="J44" s="127"/>
      <c r="K44" s="123"/>
      <c r="L44" s="124"/>
    </row>
    <row r="45" spans="1:12" s="13" customFormat="1" ht="12" customHeight="1">
      <c r="B45" s="52"/>
      <c r="C45" s="52"/>
      <c r="D45" s="52"/>
      <c r="E45" s="52"/>
      <c r="F45" s="52"/>
    </row>
    <row r="46" spans="1:12" s="14" customFormat="1" ht="21" customHeight="1">
      <c r="A46" s="85" t="s">
        <v>56</v>
      </c>
      <c r="B46" s="115" t="s">
        <v>57</v>
      </c>
      <c r="C46" s="116"/>
      <c r="D46" s="116"/>
      <c r="E46" s="116"/>
      <c r="F46" s="116"/>
      <c r="G46" s="83"/>
      <c r="H46" s="84"/>
      <c r="I46" s="112" t="s">
        <v>58</v>
      </c>
      <c r="J46" s="114"/>
      <c r="K46" s="113" t="s">
        <v>46</v>
      </c>
      <c r="L46" s="114"/>
    </row>
    <row r="47" spans="1:12" s="13" customFormat="1" ht="21.75" customHeight="1">
      <c r="A47" s="45">
        <v>1</v>
      </c>
      <c r="B47" s="30" t="s">
        <v>59</v>
      </c>
      <c r="C47" s="31"/>
      <c r="D47" s="31"/>
      <c r="E47" s="31"/>
      <c r="F47" s="31"/>
      <c r="G47" s="31"/>
      <c r="H47" s="32"/>
      <c r="I47" s="126">
        <v>0</v>
      </c>
      <c r="J47" s="127"/>
      <c r="K47" s="31"/>
      <c r="L47" s="32"/>
    </row>
    <row r="48" spans="1:12" s="13" customFormat="1" ht="21" customHeight="1">
      <c r="A48" s="45">
        <v>2</v>
      </c>
      <c r="B48" s="30" t="s">
        <v>60</v>
      </c>
      <c r="C48" s="31"/>
      <c r="D48" s="31"/>
      <c r="E48" s="31"/>
      <c r="F48" s="31"/>
      <c r="G48" s="31"/>
      <c r="H48" s="32"/>
      <c r="I48" s="126">
        <f>I40-H22</f>
        <v>845302078</v>
      </c>
      <c r="J48" s="127"/>
      <c r="K48" s="31"/>
      <c r="L48" s="32"/>
    </row>
    <row r="49" spans="6:12" s="15" customFormat="1" ht="29.25" customHeight="1">
      <c r="F49" s="53"/>
      <c r="G49" s="53"/>
      <c r="H49" s="54"/>
    </row>
    <row r="50" spans="6:12" s="15" customFormat="1" ht="15.75">
      <c r="F50" s="53"/>
      <c r="G50" s="53"/>
      <c r="H50" s="53"/>
      <c r="J50" s="125" t="s">
        <v>89</v>
      </c>
      <c r="K50" s="125"/>
      <c r="L50" s="125"/>
    </row>
    <row r="51" spans="6:12" s="15" customFormat="1" ht="15.75">
      <c r="F51" s="55"/>
      <c r="G51" s="53"/>
      <c r="H51" s="53"/>
      <c r="J51" s="125" t="s">
        <v>61</v>
      </c>
      <c r="K51" s="125"/>
      <c r="L51" s="125"/>
    </row>
    <row r="52" spans="6:12" s="15" customFormat="1" ht="15.75">
      <c r="F52" s="53"/>
      <c r="G52" s="53"/>
      <c r="H52" s="53"/>
    </row>
    <row r="53" spans="6:12" s="15" customFormat="1" ht="15.75">
      <c r="F53" s="54"/>
      <c r="G53" s="53"/>
      <c r="H53" s="53"/>
    </row>
    <row r="54" spans="6:12" s="15" customFormat="1" ht="15.75">
      <c r="G54" s="53"/>
      <c r="H54" s="53"/>
    </row>
    <row r="55" spans="6:12" s="15" customFormat="1" ht="15.75">
      <c r="F55" s="53"/>
      <c r="G55" s="53"/>
      <c r="H55" s="53"/>
    </row>
    <row r="56" spans="6:12" s="15" customFormat="1" ht="15.75">
      <c r="F56" s="53"/>
      <c r="G56" s="54"/>
      <c r="J56" s="129" t="s">
        <v>62</v>
      </c>
      <c r="K56" s="125"/>
      <c r="L56" s="125"/>
    </row>
    <row r="57" spans="6:12" s="15" customFormat="1" ht="15.75">
      <c r="F57" s="53"/>
      <c r="J57" s="125" t="s">
        <v>63</v>
      </c>
      <c r="K57" s="125"/>
      <c r="L57" s="125"/>
    </row>
    <row r="58" spans="6:12" s="15" customFormat="1" ht="15.75"/>
  </sheetData>
  <mergeCells count="43">
    <mergeCell ref="J51:L51"/>
    <mergeCell ref="J56:L56"/>
    <mergeCell ref="J57:L57"/>
    <mergeCell ref="B46:F46"/>
    <mergeCell ref="I46:J46"/>
    <mergeCell ref="K46:L46"/>
    <mergeCell ref="I47:J47"/>
    <mergeCell ref="I48:J48"/>
    <mergeCell ref="J50:L50"/>
    <mergeCell ref="B42:F42"/>
    <mergeCell ref="I42:J42"/>
    <mergeCell ref="K42:L42"/>
    <mergeCell ref="I43:J43"/>
    <mergeCell ref="I44:J44"/>
    <mergeCell ref="K44:L44"/>
    <mergeCell ref="I36:J36"/>
    <mergeCell ref="I37:J37"/>
    <mergeCell ref="I38:J38"/>
    <mergeCell ref="I39:J39"/>
    <mergeCell ref="B40:F40"/>
    <mergeCell ref="I40:J40"/>
    <mergeCell ref="B31:F31"/>
    <mergeCell ref="B32:F32"/>
    <mergeCell ref="B34:F34"/>
    <mergeCell ref="I34:J34"/>
    <mergeCell ref="K34:L34"/>
    <mergeCell ref="I35:J35"/>
    <mergeCell ref="J7:J8"/>
    <mergeCell ref="K7:K8"/>
    <mergeCell ref="L7:L8"/>
    <mergeCell ref="B9:F9"/>
    <mergeCell ref="B14:F14"/>
    <mergeCell ref="B15:F15"/>
    <mergeCell ref="A1:L1"/>
    <mergeCell ref="A2:L2"/>
    <mergeCell ref="A3:L3"/>
    <mergeCell ref="A4:L4"/>
    <mergeCell ref="B5:J5"/>
    <mergeCell ref="A7:A8"/>
    <mergeCell ref="B7:F8"/>
    <mergeCell ref="G7:G8"/>
    <mergeCell ref="H7:H8"/>
    <mergeCell ref="I7:I8"/>
  </mergeCells>
  <pageMargins left="0.29513888888888901" right="0.196527777777778" top="0.74791666666666701" bottom="0.74791666666666701" header="0.31458333333333299" footer="0.31458333333333299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80" zoomScaleNormal="100" zoomScaleSheetLayoutView="80" workbookViewId="0">
      <selection activeCell="H21" sqref="H21"/>
    </sheetView>
  </sheetViews>
  <sheetFormatPr defaultColWidth="9.140625" defaultRowHeight="15"/>
  <cols>
    <col min="1" max="1" width="14.28515625" style="16" customWidth="1"/>
    <col min="2" max="5" width="9.140625" style="16"/>
    <col min="6" max="6" width="15.140625" style="16" customWidth="1"/>
    <col min="7" max="7" width="19" style="16" customWidth="1"/>
    <col min="8" max="8" width="17.85546875" style="16" customWidth="1"/>
    <col min="9" max="9" width="10.42578125" style="16" customWidth="1"/>
    <col min="10" max="10" width="24.42578125" style="16" customWidth="1"/>
    <col min="11" max="11" width="10" style="16" customWidth="1"/>
    <col min="12" max="12" width="19.140625" style="16" customWidth="1"/>
    <col min="13" max="13" width="9.140625" style="16"/>
    <col min="14" max="14" width="13.7109375" style="16" customWidth="1"/>
    <col min="15" max="18" width="9.140625" style="16"/>
    <col min="19" max="19" width="15.140625" style="16" bestFit="1" customWidth="1"/>
    <col min="20" max="16384" width="9.140625" style="16"/>
  </cols>
  <sheetData>
    <row r="1" spans="1:12" s="9" customFormat="1" ht="18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9" customFormat="1" ht="23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9" customFormat="1" ht="18.75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9" customFormat="1" ht="18.75">
      <c r="A4" s="102" t="s">
        <v>88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s="9" customFormat="1">
      <c r="B5" s="104"/>
      <c r="C5" s="104"/>
      <c r="D5" s="104"/>
      <c r="E5" s="104"/>
      <c r="F5" s="104"/>
      <c r="G5" s="104"/>
      <c r="H5" s="104"/>
      <c r="I5" s="104"/>
      <c r="J5" s="104"/>
      <c r="K5" s="82"/>
    </row>
    <row r="6" spans="1:12" s="9" customFormat="1"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 s="10" customFormat="1" ht="28.5" customHeight="1">
      <c r="A7" s="92" t="s">
        <v>3</v>
      </c>
      <c r="B7" s="94" t="s">
        <v>4</v>
      </c>
      <c r="C7" s="95"/>
      <c r="D7" s="95"/>
      <c r="E7" s="95"/>
      <c r="F7" s="96"/>
      <c r="G7" s="92" t="s">
        <v>83</v>
      </c>
      <c r="H7" s="94" t="s">
        <v>84</v>
      </c>
      <c r="I7" s="100" t="s">
        <v>5</v>
      </c>
      <c r="J7" s="94" t="s">
        <v>6</v>
      </c>
      <c r="K7" s="100" t="s">
        <v>5</v>
      </c>
      <c r="L7" s="105" t="s">
        <v>7</v>
      </c>
    </row>
    <row r="8" spans="1:12" s="10" customFormat="1" ht="15.75" customHeight="1">
      <c r="A8" s="93"/>
      <c r="B8" s="97"/>
      <c r="C8" s="98"/>
      <c r="D8" s="98"/>
      <c r="E8" s="98"/>
      <c r="F8" s="99"/>
      <c r="G8" s="93"/>
      <c r="H8" s="97"/>
      <c r="I8" s="101"/>
      <c r="J8" s="97"/>
      <c r="K8" s="101"/>
      <c r="L8" s="105"/>
    </row>
    <row r="9" spans="1:12" s="11" customFormat="1" ht="8.25" customHeight="1">
      <c r="A9" s="18">
        <v>1</v>
      </c>
      <c r="B9" s="106">
        <v>2</v>
      </c>
      <c r="C9" s="107"/>
      <c r="D9" s="107"/>
      <c r="E9" s="107"/>
      <c r="F9" s="108"/>
      <c r="G9" s="80">
        <v>3</v>
      </c>
      <c r="H9" s="18">
        <v>4</v>
      </c>
      <c r="I9" s="81">
        <v>5</v>
      </c>
      <c r="J9" s="18">
        <v>6</v>
      </c>
      <c r="K9" s="81">
        <v>7</v>
      </c>
      <c r="L9" s="18">
        <v>8</v>
      </c>
    </row>
    <row r="10" spans="1:12" s="12" customFormat="1" ht="21" customHeight="1">
      <c r="A10" s="21">
        <v>1</v>
      </c>
      <c r="B10" s="22" t="s">
        <v>8</v>
      </c>
      <c r="C10" s="23"/>
      <c r="D10" s="23"/>
      <c r="E10" s="23"/>
      <c r="F10" s="23"/>
      <c r="G10" s="24">
        <f>G11</f>
        <v>0</v>
      </c>
      <c r="H10" s="24">
        <f t="shared" ref="H10:J10" si="0">H11</f>
        <v>0</v>
      </c>
      <c r="I10" s="56">
        <v>0</v>
      </c>
      <c r="J10" s="24">
        <f t="shared" si="0"/>
        <v>0</v>
      </c>
      <c r="K10" s="56">
        <v>0</v>
      </c>
      <c r="L10" s="43"/>
    </row>
    <row r="11" spans="1:12" s="12" customFormat="1" ht="21" customHeight="1">
      <c r="A11" s="21">
        <v>1.1000000000000001</v>
      </c>
      <c r="B11" s="25" t="s">
        <v>9</v>
      </c>
      <c r="C11" s="26"/>
      <c r="D11" s="26"/>
      <c r="E11" s="26"/>
      <c r="F11" s="27"/>
      <c r="G11" s="28">
        <f>SUM(G12:G14)</f>
        <v>0</v>
      </c>
      <c r="H11" s="28">
        <f>SUM(H12:H14)</f>
        <v>0</v>
      </c>
      <c r="I11" s="56">
        <v>0</v>
      </c>
      <c r="J11" s="28">
        <f>SUM(J12:J14)</f>
        <v>0</v>
      </c>
      <c r="K11" s="56">
        <v>0</v>
      </c>
      <c r="L11" s="43"/>
    </row>
    <row r="12" spans="1:12" s="12" customFormat="1" ht="21" customHeight="1">
      <c r="A12" s="29" t="s">
        <v>10</v>
      </c>
      <c r="B12" s="30" t="s">
        <v>11</v>
      </c>
      <c r="C12" s="26"/>
      <c r="D12" s="26"/>
      <c r="E12" s="26"/>
      <c r="F12" s="27"/>
      <c r="G12" s="28">
        <v>0</v>
      </c>
      <c r="H12" s="28">
        <v>0</v>
      </c>
      <c r="I12" s="28">
        <v>0</v>
      </c>
      <c r="J12" s="28">
        <f>G12-H12</f>
        <v>0</v>
      </c>
      <c r="K12" s="28">
        <v>0</v>
      </c>
      <c r="L12" s="43"/>
    </row>
    <row r="13" spans="1:12" s="13" customFormat="1" ht="21" hidden="1" customHeight="1">
      <c r="A13" s="29" t="s">
        <v>12</v>
      </c>
      <c r="B13" s="30" t="s">
        <v>13</v>
      </c>
      <c r="C13" s="31"/>
      <c r="D13" s="31"/>
      <c r="E13" s="31"/>
      <c r="F13" s="32"/>
      <c r="G13" s="33">
        <v>0</v>
      </c>
      <c r="H13" s="33">
        <v>0</v>
      </c>
      <c r="I13" s="56">
        <v>0</v>
      </c>
      <c r="J13" s="33">
        <f t="shared" ref="J13:J15" si="1">G13-H13</f>
        <v>0</v>
      </c>
      <c r="K13" s="57">
        <v>0</v>
      </c>
      <c r="L13" s="58"/>
    </row>
    <row r="14" spans="1:12" s="13" customFormat="1" ht="42" hidden="1" customHeight="1">
      <c r="A14" s="29" t="s">
        <v>14</v>
      </c>
      <c r="B14" s="109" t="s">
        <v>15</v>
      </c>
      <c r="C14" s="110"/>
      <c r="D14" s="110"/>
      <c r="E14" s="110"/>
      <c r="F14" s="111"/>
      <c r="G14" s="33"/>
      <c r="H14" s="33"/>
      <c r="I14" s="28">
        <v>0</v>
      </c>
      <c r="J14" s="28">
        <f t="shared" si="1"/>
        <v>0</v>
      </c>
      <c r="K14" s="28">
        <v>0</v>
      </c>
      <c r="L14" s="58"/>
    </row>
    <row r="15" spans="1:12" s="13" customFormat="1" ht="21" customHeight="1">
      <c r="A15" s="29"/>
      <c r="B15" s="112" t="s">
        <v>16</v>
      </c>
      <c r="C15" s="113"/>
      <c r="D15" s="113"/>
      <c r="E15" s="113"/>
      <c r="F15" s="114"/>
      <c r="G15" s="28">
        <f>SUM(G12:G14)</f>
        <v>0</v>
      </c>
      <c r="H15" s="28">
        <f>SUM(H12:H14)</f>
        <v>0</v>
      </c>
      <c r="I15" s="56">
        <v>0</v>
      </c>
      <c r="J15" s="28">
        <f t="shared" si="1"/>
        <v>0</v>
      </c>
      <c r="K15" s="56">
        <v>0</v>
      </c>
      <c r="L15" s="58"/>
    </row>
    <row r="16" spans="1:12" s="12" customFormat="1" ht="21" customHeight="1">
      <c r="A16" s="21">
        <v>2</v>
      </c>
      <c r="B16" s="25" t="s">
        <v>17</v>
      </c>
      <c r="C16" s="26"/>
      <c r="D16" s="26"/>
      <c r="E16" s="26"/>
      <c r="F16" s="27"/>
      <c r="G16" s="28">
        <f>G17+G22</f>
        <v>27696822333</v>
      </c>
      <c r="H16" s="28">
        <f>H17+H22</f>
        <v>1675965704</v>
      </c>
      <c r="I16" s="56">
        <f>H16/G16*100</f>
        <v>6.0511118707041467</v>
      </c>
      <c r="J16" s="28">
        <f>G16-H16</f>
        <v>26020856629</v>
      </c>
      <c r="K16" s="56">
        <f>J16/G16*100</f>
        <v>93.948888129295852</v>
      </c>
      <c r="L16" s="43"/>
    </row>
    <row r="17" spans="1:19" s="12" customFormat="1" ht="21" customHeight="1">
      <c r="A17" s="21" t="s">
        <v>18</v>
      </c>
      <c r="B17" s="25" t="s">
        <v>19</v>
      </c>
      <c r="C17" s="26"/>
      <c r="D17" s="26"/>
      <c r="E17" s="26"/>
      <c r="F17" s="27"/>
      <c r="G17" s="28">
        <f>G18</f>
        <v>12245447293</v>
      </c>
      <c r="H17" s="28">
        <f>H18</f>
        <v>1306744421</v>
      </c>
      <c r="I17" s="56">
        <f>H17/G17*100</f>
        <v>10.671267367644372</v>
      </c>
      <c r="J17" s="28">
        <f>G17-H17</f>
        <v>10938702872</v>
      </c>
      <c r="K17" s="56">
        <f>J17/G17*100</f>
        <v>89.328732632355639</v>
      </c>
      <c r="L17" s="43"/>
    </row>
    <row r="18" spans="1:19" s="13" customFormat="1" ht="21" customHeight="1">
      <c r="A18" s="29" t="s">
        <v>20</v>
      </c>
      <c r="B18" s="30" t="s">
        <v>21</v>
      </c>
      <c r="C18" s="31"/>
      <c r="D18" s="31"/>
      <c r="E18" s="31"/>
      <c r="F18" s="32"/>
      <c r="G18" s="33">
        <f>SUM(G19:G21)</f>
        <v>12245447293</v>
      </c>
      <c r="H18" s="33">
        <f t="shared" ref="H18" si="2">SUM(H19:H21)</f>
        <v>1306744421</v>
      </c>
      <c r="I18" s="57">
        <f t="shared" ref="I18:I25" si="3">H18/G18*100</f>
        <v>10.671267367644372</v>
      </c>
      <c r="J18" s="33">
        <f>SUM(J19:J21)</f>
        <v>10938702872</v>
      </c>
      <c r="K18" s="57">
        <f>J18/G18*100</f>
        <v>89.328732632355639</v>
      </c>
      <c r="L18" s="59"/>
    </row>
    <row r="19" spans="1:19" s="13" customFormat="1" ht="21" customHeight="1">
      <c r="A19" s="29" t="s">
        <v>22</v>
      </c>
      <c r="B19" s="30" t="s">
        <v>23</v>
      </c>
      <c r="C19" s="31"/>
      <c r="D19" s="31"/>
      <c r="E19" s="31"/>
      <c r="F19" s="32"/>
      <c r="G19" s="33">
        <v>8256240499</v>
      </c>
      <c r="H19" s="33">
        <v>843629965</v>
      </c>
      <c r="I19" s="57">
        <f>H19/G19*100</f>
        <v>10.218088548924669</v>
      </c>
      <c r="J19" s="33">
        <f>G19-H19</f>
        <v>7412610534</v>
      </c>
      <c r="K19" s="57">
        <f>J19/G19*100</f>
        <v>89.781911451075331</v>
      </c>
      <c r="L19" s="59"/>
    </row>
    <row r="20" spans="1:19" s="13" customFormat="1" ht="21" customHeight="1">
      <c r="A20" s="29" t="s">
        <v>24</v>
      </c>
      <c r="B20" s="30" t="s">
        <v>25</v>
      </c>
      <c r="C20" s="31"/>
      <c r="D20" s="31"/>
      <c r="E20" s="31"/>
      <c r="F20" s="32"/>
      <c r="G20" s="33">
        <v>3989206794</v>
      </c>
      <c r="H20" s="33">
        <v>463114456</v>
      </c>
      <c r="I20" s="57">
        <f>H20/G20*100</f>
        <v>11.609186485307085</v>
      </c>
      <c r="J20" s="33">
        <f>G20-H20</f>
        <v>3526092338</v>
      </c>
      <c r="K20" s="57">
        <f>J20/G20*100</f>
        <v>88.390813514692908</v>
      </c>
      <c r="L20" s="59"/>
    </row>
    <row r="21" spans="1:19" s="13" customFormat="1" ht="21" customHeight="1">
      <c r="A21" s="29" t="s">
        <v>64</v>
      </c>
      <c r="B21" s="30" t="s">
        <v>65</v>
      </c>
      <c r="C21" s="31"/>
      <c r="D21" s="31"/>
      <c r="E21" s="31"/>
      <c r="F21" s="32"/>
      <c r="G21" s="33">
        <v>0</v>
      </c>
      <c r="H21" s="33">
        <v>0</v>
      </c>
      <c r="I21" s="56">
        <v>0</v>
      </c>
      <c r="J21" s="33">
        <f t="shared" ref="J21" si="4">G21-H21</f>
        <v>0</v>
      </c>
      <c r="K21" s="57">
        <v>0</v>
      </c>
      <c r="L21" s="59"/>
    </row>
    <row r="22" spans="1:19" s="12" customFormat="1" ht="21" customHeight="1">
      <c r="A22" s="21" t="s">
        <v>26</v>
      </c>
      <c r="B22" s="25" t="s">
        <v>27</v>
      </c>
      <c r="C22" s="26"/>
      <c r="D22" s="26"/>
      <c r="E22" s="26"/>
      <c r="F22" s="27"/>
      <c r="G22" s="28">
        <f>SUM(G23:G25)</f>
        <v>15451375040</v>
      </c>
      <c r="H22" s="28">
        <f>SUM(H23:H25)</f>
        <v>369221283</v>
      </c>
      <c r="I22" s="56">
        <f t="shared" si="3"/>
        <v>2.3895690968873149</v>
      </c>
      <c r="J22" s="28">
        <f>G22-H22</f>
        <v>15082153757</v>
      </c>
      <c r="K22" s="56">
        <f t="shared" ref="K22:K32" si="5">J22/G22*100</f>
        <v>97.610430903112686</v>
      </c>
      <c r="L22" s="60"/>
    </row>
    <row r="23" spans="1:19" s="13" customFormat="1" ht="21" customHeight="1">
      <c r="A23" s="29" t="s">
        <v>28</v>
      </c>
      <c r="B23" s="30" t="s">
        <v>29</v>
      </c>
      <c r="C23" s="31"/>
      <c r="D23" s="31"/>
      <c r="E23" s="31"/>
      <c r="F23" s="32"/>
      <c r="G23" s="33">
        <v>308850000</v>
      </c>
      <c r="H23" s="33">
        <v>63825000</v>
      </c>
      <c r="I23" s="56">
        <v>0</v>
      </c>
      <c r="J23" s="33">
        <f t="shared" ref="J23:J32" si="6">G23-H23</f>
        <v>245025000</v>
      </c>
      <c r="K23" s="56">
        <v>0</v>
      </c>
      <c r="L23" s="58"/>
    </row>
    <row r="24" spans="1:19" s="13" customFormat="1" ht="21" customHeight="1">
      <c r="A24" s="29" t="s">
        <v>30</v>
      </c>
      <c r="B24" s="30" t="s">
        <v>31</v>
      </c>
      <c r="C24" s="31"/>
      <c r="D24" s="31"/>
      <c r="E24" s="31"/>
      <c r="F24" s="32"/>
      <c r="G24" s="33">
        <v>6844013410</v>
      </c>
      <c r="H24" s="33">
        <v>301976283</v>
      </c>
      <c r="I24" s="56">
        <f t="shared" si="3"/>
        <v>4.4122690139498131</v>
      </c>
      <c r="J24" s="33">
        <f t="shared" si="6"/>
        <v>6542037127</v>
      </c>
      <c r="K24" s="57">
        <f t="shared" si="5"/>
        <v>95.58773098605019</v>
      </c>
      <c r="L24" s="58"/>
    </row>
    <row r="25" spans="1:19" s="13" customFormat="1" ht="21" customHeight="1">
      <c r="A25" s="29" t="s">
        <v>32</v>
      </c>
      <c r="B25" s="30" t="s">
        <v>33</v>
      </c>
      <c r="C25" s="31"/>
      <c r="D25" s="31"/>
      <c r="E25" s="31"/>
      <c r="F25" s="32"/>
      <c r="G25" s="33">
        <f>SUM(G26:G30)</f>
        <v>8298511630</v>
      </c>
      <c r="H25" s="33">
        <f>SUM(H26:H30)</f>
        <v>3420000</v>
      </c>
      <c r="I25" s="56">
        <f t="shared" si="3"/>
        <v>4.121220952003414E-2</v>
      </c>
      <c r="J25" s="33">
        <f t="shared" si="6"/>
        <v>8295091630</v>
      </c>
      <c r="K25" s="57">
        <f t="shared" si="5"/>
        <v>99.95878779047996</v>
      </c>
      <c r="L25" s="58"/>
      <c r="N25" s="13">
        <v>1618225082</v>
      </c>
    </row>
    <row r="26" spans="1:19" s="13" customFormat="1" ht="21" customHeight="1">
      <c r="A26" s="29"/>
      <c r="B26" s="30" t="s">
        <v>34</v>
      </c>
      <c r="C26" s="31"/>
      <c r="D26" s="31"/>
      <c r="E26" s="31"/>
      <c r="F26" s="37"/>
      <c r="G26" s="33">
        <v>0</v>
      </c>
      <c r="H26" s="33">
        <v>0</v>
      </c>
      <c r="I26" s="56">
        <v>0</v>
      </c>
      <c r="J26" s="33">
        <f t="shared" si="6"/>
        <v>0</v>
      </c>
      <c r="K26" s="56">
        <v>0</v>
      </c>
      <c r="L26" s="58"/>
      <c r="S26" s="64">
        <f>H23+H24</f>
        <v>365801283</v>
      </c>
    </row>
    <row r="27" spans="1:19" s="13" customFormat="1" ht="21" customHeight="1">
      <c r="A27" s="29"/>
      <c r="B27" s="30" t="s">
        <v>35</v>
      </c>
      <c r="C27" s="31"/>
      <c r="D27" s="31"/>
      <c r="E27" s="31"/>
      <c r="F27" s="37"/>
      <c r="G27" s="33">
        <v>0</v>
      </c>
      <c r="H27" s="33">
        <v>0</v>
      </c>
      <c r="I27" s="56">
        <v>0</v>
      </c>
      <c r="J27" s="33">
        <f t="shared" si="6"/>
        <v>0</v>
      </c>
      <c r="K27" s="56">
        <v>0</v>
      </c>
      <c r="L27" s="61"/>
    </row>
    <row r="28" spans="1:19" s="13" customFormat="1" ht="21" customHeight="1">
      <c r="A28" s="29"/>
      <c r="B28" s="30" t="s">
        <v>36</v>
      </c>
      <c r="C28" s="31"/>
      <c r="D28" s="31"/>
      <c r="E28" s="31"/>
      <c r="F28" s="37"/>
      <c r="G28" s="33">
        <v>8298511630</v>
      </c>
      <c r="H28" s="33">
        <v>3420000</v>
      </c>
      <c r="I28" s="56">
        <f>H28/G28*100</f>
        <v>4.121220952003414E-2</v>
      </c>
      <c r="J28" s="28">
        <f>G28-H28</f>
        <v>8295091630</v>
      </c>
      <c r="K28" s="56">
        <f>J28/G28*100</f>
        <v>99.95878779047996</v>
      </c>
      <c r="L28" s="61"/>
    </row>
    <row r="29" spans="1:19" s="13" customFormat="1" ht="21" customHeight="1">
      <c r="A29" s="29"/>
      <c r="B29" s="30" t="s">
        <v>37</v>
      </c>
      <c r="C29" s="31"/>
      <c r="D29" s="31"/>
      <c r="E29" s="31"/>
      <c r="F29" s="32"/>
      <c r="G29" s="33">
        <v>0</v>
      </c>
      <c r="H29" s="33">
        <v>0</v>
      </c>
      <c r="I29" s="56">
        <v>0</v>
      </c>
      <c r="J29" s="33">
        <f t="shared" si="6"/>
        <v>0</v>
      </c>
      <c r="K29" s="56">
        <v>0</v>
      </c>
      <c r="L29" s="62"/>
    </row>
    <row r="30" spans="1:19" s="13" customFormat="1" ht="21" customHeight="1">
      <c r="A30" s="29"/>
      <c r="B30" s="38" t="s">
        <v>38</v>
      </c>
      <c r="C30" s="39"/>
      <c r="D30" s="39"/>
      <c r="E30" s="39"/>
      <c r="F30" s="40"/>
      <c r="G30" s="41">
        <v>0</v>
      </c>
      <c r="H30" s="42">
        <v>0</v>
      </c>
      <c r="I30" s="56">
        <v>0</v>
      </c>
      <c r="J30" s="33">
        <f t="shared" si="6"/>
        <v>0</v>
      </c>
      <c r="K30" s="56">
        <v>0</v>
      </c>
      <c r="L30" s="58"/>
    </row>
    <row r="31" spans="1:19" s="12" customFormat="1" ht="21" customHeight="1">
      <c r="A31" s="43"/>
      <c r="B31" s="112" t="s">
        <v>39</v>
      </c>
      <c r="C31" s="113"/>
      <c r="D31" s="113"/>
      <c r="E31" s="113"/>
      <c r="F31" s="114"/>
      <c r="G31" s="28">
        <f>G17+G22</f>
        <v>27696822333</v>
      </c>
      <c r="H31" s="28">
        <f>H17+H22</f>
        <v>1675965704</v>
      </c>
      <c r="I31" s="56">
        <f>H31/G31*100</f>
        <v>6.0511118707041467</v>
      </c>
      <c r="J31" s="28">
        <f t="shared" si="6"/>
        <v>26020856629</v>
      </c>
      <c r="K31" s="56">
        <f t="shared" si="5"/>
        <v>93.948888129295852</v>
      </c>
      <c r="L31" s="60"/>
    </row>
    <row r="32" spans="1:19" s="12" customFormat="1" ht="21" customHeight="1">
      <c r="A32" s="43"/>
      <c r="B32" s="112" t="s">
        <v>40</v>
      </c>
      <c r="C32" s="113"/>
      <c r="D32" s="113"/>
      <c r="E32" s="113"/>
      <c r="F32" s="114"/>
      <c r="G32" s="28">
        <f>G15-G31</f>
        <v>-27696822333</v>
      </c>
      <c r="H32" s="28">
        <f>H15-H31</f>
        <v>-1675965704</v>
      </c>
      <c r="I32" s="56">
        <f t="shared" ref="I32" si="7">H32/G32*100</f>
        <v>6.0511118707041467</v>
      </c>
      <c r="J32" s="28">
        <f t="shared" si="6"/>
        <v>-26020856629</v>
      </c>
      <c r="K32" s="56">
        <f t="shared" si="5"/>
        <v>93.948888129295852</v>
      </c>
      <c r="L32" s="60"/>
    </row>
    <row r="33" spans="1:12" s="13" customFormat="1" ht="12" customHeight="1"/>
    <row r="34" spans="1:12" s="14" customFormat="1" ht="21" customHeight="1">
      <c r="A34" s="76" t="s">
        <v>41</v>
      </c>
      <c r="B34" s="112" t="s">
        <v>42</v>
      </c>
      <c r="C34" s="113"/>
      <c r="D34" s="113"/>
      <c r="E34" s="113"/>
      <c r="F34" s="114"/>
      <c r="G34" s="74" t="s">
        <v>43</v>
      </c>
      <c r="H34" s="44" t="s">
        <v>44</v>
      </c>
      <c r="I34" s="113" t="s">
        <v>45</v>
      </c>
      <c r="J34" s="113"/>
      <c r="K34" s="112" t="s">
        <v>46</v>
      </c>
      <c r="L34" s="114"/>
    </row>
    <row r="35" spans="1:12" s="13" customFormat="1" ht="21.75" customHeight="1">
      <c r="A35" s="45">
        <v>1</v>
      </c>
      <c r="B35" s="30" t="s">
        <v>47</v>
      </c>
      <c r="C35" s="31"/>
      <c r="D35" s="31"/>
      <c r="E35" s="31"/>
      <c r="F35" s="32"/>
      <c r="G35" s="46">
        <v>0</v>
      </c>
      <c r="H35" s="33">
        <v>1431000000</v>
      </c>
      <c r="I35" s="126">
        <f t="shared" ref="I35:I39" si="8">G35+H35</f>
        <v>1431000000</v>
      </c>
      <c r="J35" s="127"/>
      <c r="K35" s="30"/>
      <c r="L35" s="32"/>
    </row>
    <row r="36" spans="1:12" s="13" customFormat="1" ht="21" customHeight="1">
      <c r="A36" s="45">
        <v>2</v>
      </c>
      <c r="B36" s="30" t="s">
        <v>48</v>
      </c>
      <c r="C36" s="31"/>
      <c r="D36" s="31"/>
      <c r="E36" s="31"/>
      <c r="F36" s="32"/>
      <c r="G36" s="46">
        <v>0</v>
      </c>
      <c r="H36" s="47">
        <v>0</v>
      </c>
      <c r="I36" s="126">
        <f t="shared" si="8"/>
        <v>0</v>
      </c>
      <c r="J36" s="127"/>
      <c r="K36" s="30"/>
      <c r="L36" s="32"/>
    </row>
    <row r="37" spans="1:12" s="13" customFormat="1" ht="21" customHeight="1">
      <c r="A37" s="45">
        <v>3</v>
      </c>
      <c r="B37" s="30" t="s">
        <v>49</v>
      </c>
      <c r="C37" s="31"/>
      <c r="D37" s="31"/>
      <c r="E37" s="31"/>
      <c r="F37" s="32"/>
      <c r="G37" s="46">
        <v>0</v>
      </c>
      <c r="H37" s="33">
        <v>0</v>
      </c>
      <c r="I37" s="126">
        <f t="shared" si="8"/>
        <v>0</v>
      </c>
      <c r="J37" s="127"/>
      <c r="K37" s="30"/>
      <c r="L37" s="32"/>
    </row>
    <row r="38" spans="1:12" s="13" customFormat="1" ht="21" customHeight="1">
      <c r="A38" s="45">
        <v>4</v>
      </c>
      <c r="B38" s="30" t="s">
        <v>50</v>
      </c>
      <c r="C38" s="31"/>
      <c r="D38" s="31"/>
      <c r="E38" s="31"/>
      <c r="F38" s="32"/>
      <c r="G38" s="46">
        <v>0</v>
      </c>
      <c r="H38" s="33">
        <v>0</v>
      </c>
      <c r="I38" s="126">
        <f t="shared" si="8"/>
        <v>0</v>
      </c>
      <c r="J38" s="127"/>
      <c r="K38" s="30"/>
      <c r="L38" s="32"/>
    </row>
    <row r="39" spans="1:12" s="13" customFormat="1" ht="21" customHeight="1">
      <c r="A39" s="45">
        <v>5</v>
      </c>
      <c r="B39" s="30" t="s">
        <v>51</v>
      </c>
      <c r="C39" s="31"/>
      <c r="D39" s="31"/>
      <c r="E39" s="31"/>
      <c r="F39" s="32"/>
      <c r="G39" s="46">
        <v>0</v>
      </c>
      <c r="H39" s="33">
        <v>0</v>
      </c>
      <c r="I39" s="126">
        <f t="shared" si="8"/>
        <v>0</v>
      </c>
      <c r="J39" s="127"/>
      <c r="K39" s="30"/>
      <c r="L39" s="32"/>
    </row>
    <row r="40" spans="1:12" s="12" customFormat="1" ht="21" customHeight="1">
      <c r="A40" s="25"/>
      <c r="B40" s="112" t="s">
        <v>52</v>
      </c>
      <c r="C40" s="113"/>
      <c r="D40" s="113"/>
      <c r="E40" s="113"/>
      <c r="F40" s="114"/>
      <c r="G40" s="48">
        <f>SUM(G35:G39)</f>
        <v>0</v>
      </c>
      <c r="H40" s="28">
        <f>SUM(H35:H39)</f>
        <v>1431000000</v>
      </c>
      <c r="I40" s="128">
        <f>SUM(I35:J39)</f>
        <v>1431000000</v>
      </c>
      <c r="J40" s="128"/>
      <c r="K40" s="25"/>
      <c r="L40" s="27"/>
    </row>
    <row r="41" spans="1:12" s="13" customFormat="1" ht="12" customHeight="1"/>
    <row r="42" spans="1:12" s="14" customFormat="1" ht="21" customHeight="1">
      <c r="A42" s="77" t="s">
        <v>53</v>
      </c>
      <c r="B42" s="117" t="s">
        <v>54</v>
      </c>
      <c r="C42" s="118"/>
      <c r="D42" s="118"/>
      <c r="E42" s="118"/>
      <c r="F42" s="119"/>
      <c r="G42" s="50" t="s">
        <v>43</v>
      </c>
      <c r="H42" s="79" t="s">
        <v>44</v>
      </c>
      <c r="I42" s="120" t="s">
        <v>45</v>
      </c>
      <c r="J42" s="121"/>
      <c r="K42" s="122" t="s">
        <v>46</v>
      </c>
      <c r="L42" s="121"/>
    </row>
    <row r="43" spans="1:12" s="14" customFormat="1" ht="21" customHeight="1">
      <c r="A43" s="77"/>
      <c r="B43" s="30" t="s">
        <v>54</v>
      </c>
      <c r="C43" s="31"/>
      <c r="D43" s="31"/>
      <c r="E43" s="31"/>
      <c r="F43" s="32"/>
      <c r="G43" s="33">
        <v>0</v>
      </c>
      <c r="H43" s="33">
        <v>0</v>
      </c>
      <c r="I43" s="126">
        <f>G43+H43</f>
        <v>0</v>
      </c>
      <c r="J43" s="127"/>
      <c r="K43" s="79"/>
      <c r="L43" s="78"/>
    </row>
    <row r="44" spans="1:12" s="13" customFormat="1" ht="21" customHeight="1">
      <c r="A44" s="30"/>
      <c r="B44" s="30" t="s">
        <v>55</v>
      </c>
      <c r="C44" s="31"/>
      <c r="D44" s="31"/>
      <c r="E44" s="31"/>
      <c r="F44" s="32"/>
      <c r="G44" s="33">
        <v>0</v>
      </c>
      <c r="H44" s="33">
        <v>0</v>
      </c>
      <c r="I44" s="126">
        <f>G44+H44</f>
        <v>0</v>
      </c>
      <c r="J44" s="127"/>
      <c r="K44" s="123"/>
      <c r="L44" s="124"/>
    </row>
    <row r="45" spans="1:12" s="13" customFormat="1" ht="12" customHeight="1">
      <c r="B45" s="52"/>
      <c r="C45" s="52"/>
      <c r="D45" s="52"/>
      <c r="E45" s="52"/>
      <c r="F45" s="52"/>
    </row>
    <row r="46" spans="1:12" s="14" customFormat="1" ht="21" customHeight="1">
      <c r="A46" s="76" t="s">
        <v>56</v>
      </c>
      <c r="B46" s="115" t="s">
        <v>57</v>
      </c>
      <c r="C46" s="116"/>
      <c r="D46" s="116"/>
      <c r="E46" s="116"/>
      <c r="F46" s="116"/>
      <c r="G46" s="74"/>
      <c r="H46" s="75"/>
      <c r="I46" s="112" t="s">
        <v>58</v>
      </c>
      <c r="J46" s="114"/>
      <c r="K46" s="113" t="s">
        <v>46</v>
      </c>
      <c r="L46" s="114"/>
    </row>
    <row r="47" spans="1:12" s="13" customFormat="1" ht="21.75" customHeight="1">
      <c r="A47" s="45">
        <v>1</v>
      </c>
      <c r="B47" s="30" t="s">
        <v>59</v>
      </c>
      <c r="C47" s="31"/>
      <c r="D47" s="31"/>
      <c r="E47" s="31"/>
      <c r="F47" s="31"/>
      <c r="G47" s="31"/>
      <c r="H47" s="32"/>
      <c r="I47" s="126">
        <v>0</v>
      </c>
      <c r="J47" s="127"/>
      <c r="K47" s="31"/>
      <c r="L47" s="32"/>
    </row>
    <row r="48" spans="1:12" s="13" customFormat="1" ht="21" customHeight="1">
      <c r="A48" s="45">
        <v>2</v>
      </c>
      <c r="B48" s="30" t="s">
        <v>60</v>
      </c>
      <c r="C48" s="31"/>
      <c r="D48" s="31"/>
      <c r="E48" s="31"/>
      <c r="F48" s="31"/>
      <c r="G48" s="31"/>
      <c r="H48" s="32"/>
      <c r="I48" s="126">
        <f>I40-H22</f>
        <v>1061778717</v>
      </c>
      <c r="J48" s="127"/>
      <c r="K48" s="31"/>
      <c r="L48" s="32"/>
    </row>
    <row r="49" spans="6:12" s="15" customFormat="1" ht="29.25" customHeight="1">
      <c r="F49" s="53"/>
      <c r="G49" s="53"/>
      <c r="H49" s="54"/>
    </row>
    <row r="50" spans="6:12" s="15" customFormat="1" ht="15.75">
      <c r="F50" s="53"/>
      <c r="G50" s="53"/>
      <c r="H50" s="53"/>
      <c r="J50" s="125" t="s">
        <v>87</v>
      </c>
      <c r="K50" s="125"/>
      <c r="L50" s="125"/>
    </row>
    <row r="51" spans="6:12" s="15" customFormat="1" ht="15.75">
      <c r="F51" s="55"/>
      <c r="G51" s="53"/>
      <c r="H51" s="53"/>
      <c r="J51" s="125" t="s">
        <v>61</v>
      </c>
      <c r="K51" s="125"/>
      <c r="L51" s="125"/>
    </row>
    <row r="52" spans="6:12" s="15" customFormat="1" ht="15.75">
      <c r="F52" s="53"/>
      <c r="G52" s="53"/>
      <c r="H52" s="53"/>
    </row>
    <row r="53" spans="6:12" s="15" customFormat="1" ht="15.75">
      <c r="F53" s="54"/>
      <c r="G53" s="53"/>
      <c r="H53" s="53"/>
    </row>
    <row r="54" spans="6:12" s="15" customFormat="1" ht="15.75">
      <c r="G54" s="53"/>
      <c r="H54" s="53"/>
    </row>
    <row r="55" spans="6:12" s="15" customFormat="1" ht="15.75">
      <c r="F55" s="53"/>
      <c r="G55" s="53"/>
      <c r="H55" s="53"/>
    </row>
    <row r="56" spans="6:12" s="15" customFormat="1" ht="15.75">
      <c r="F56" s="53"/>
      <c r="G56" s="54"/>
      <c r="J56" s="129" t="s">
        <v>62</v>
      </c>
      <c r="K56" s="125"/>
      <c r="L56" s="125"/>
    </row>
    <row r="57" spans="6:12" s="15" customFormat="1" ht="15.75">
      <c r="F57" s="53"/>
      <c r="J57" s="125" t="s">
        <v>63</v>
      </c>
      <c r="K57" s="125"/>
      <c r="L57" s="125"/>
    </row>
    <row r="58" spans="6:12" s="15" customFormat="1" ht="15.75"/>
  </sheetData>
  <mergeCells count="43">
    <mergeCell ref="J51:L51"/>
    <mergeCell ref="J56:L56"/>
    <mergeCell ref="J57:L57"/>
    <mergeCell ref="B46:F46"/>
    <mergeCell ref="I46:J46"/>
    <mergeCell ref="K46:L46"/>
    <mergeCell ref="I47:J47"/>
    <mergeCell ref="I48:J48"/>
    <mergeCell ref="J50:L50"/>
    <mergeCell ref="B42:F42"/>
    <mergeCell ref="I42:J42"/>
    <mergeCell ref="K42:L42"/>
    <mergeCell ref="I43:J43"/>
    <mergeCell ref="I44:J44"/>
    <mergeCell ref="K44:L44"/>
    <mergeCell ref="I36:J36"/>
    <mergeCell ref="I37:J37"/>
    <mergeCell ref="I38:J38"/>
    <mergeCell ref="I39:J39"/>
    <mergeCell ref="B40:F40"/>
    <mergeCell ref="I40:J40"/>
    <mergeCell ref="I35:J35"/>
    <mergeCell ref="J7:J8"/>
    <mergeCell ref="K7:K8"/>
    <mergeCell ref="L7:L8"/>
    <mergeCell ref="B9:F9"/>
    <mergeCell ref="B14:F14"/>
    <mergeCell ref="B15:F15"/>
    <mergeCell ref="B31:F31"/>
    <mergeCell ref="B32:F32"/>
    <mergeCell ref="B34:F34"/>
    <mergeCell ref="I34:J34"/>
    <mergeCell ref="K34:L34"/>
    <mergeCell ref="A1:L1"/>
    <mergeCell ref="A2:L2"/>
    <mergeCell ref="A3:L3"/>
    <mergeCell ref="A4:L4"/>
    <mergeCell ref="B5:J5"/>
    <mergeCell ref="A7:A8"/>
    <mergeCell ref="B7:F8"/>
    <mergeCell ref="G7:G8"/>
    <mergeCell ref="H7:H8"/>
    <mergeCell ref="I7:I8"/>
  </mergeCells>
  <pageMargins left="0.29513888888888901" right="0.196527777777778" top="0.74791666666666701" bottom="0.74791666666666701" header="0.31458333333333299" footer="0.31458333333333299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view="pageBreakPreview" topLeftCell="A21" zoomScale="80" zoomScaleNormal="100" zoomScaleSheetLayoutView="80" workbookViewId="0">
      <selection activeCell="J52" sqref="J52"/>
    </sheetView>
  </sheetViews>
  <sheetFormatPr defaultColWidth="9.140625" defaultRowHeight="15"/>
  <cols>
    <col min="1" max="1" width="14.28515625" style="16" customWidth="1"/>
    <col min="2" max="5" width="9.140625" style="16"/>
    <col min="6" max="6" width="15.140625" style="16" customWidth="1"/>
    <col min="7" max="7" width="19" style="16" customWidth="1"/>
    <col min="8" max="8" width="17.85546875" style="16" customWidth="1"/>
    <col min="9" max="9" width="10.42578125" style="16" customWidth="1"/>
    <col min="10" max="10" width="24.42578125" style="16" customWidth="1"/>
    <col min="11" max="11" width="10" style="16" customWidth="1"/>
    <col min="12" max="12" width="19.140625" style="16" customWidth="1"/>
    <col min="13" max="13" width="9.140625" style="16"/>
    <col min="14" max="14" width="13.7109375" style="16" customWidth="1"/>
    <col min="15" max="16384" width="9.140625" style="16"/>
  </cols>
  <sheetData>
    <row r="1" spans="1:12" s="9" customFormat="1" ht="18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9" customFormat="1" ht="23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9" customFormat="1" ht="18.75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9" customFormat="1" ht="18.75">
      <c r="A4" s="102" t="s">
        <v>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s="9" customFormat="1">
      <c r="B5" s="104"/>
      <c r="C5" s="104"/>
      <c r="D5" s="104"/>
      <c r="E5" s="104"/>
      <c r="F5" s="104"/>
      <c r="G5" s="104"/>
      <c r="H5" s="104"/>
      <c r="I5" s="104"/>
      <c r="J5" s="104"/>
      <c r="K5" s="65"/>
    </row>
    <row r="6" spans="1:12" s="9" customFormat="1"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 s="10" customFormat="1" ht="28.5" customHeight="1">
      <c r="A7" s="92" t="s">
        <v>3</v>
      </c>
      <c r="B7" s="94" t="s">
        <v>4</v>
      </c>
      <c r="C7" s="95"/>
      <c r="D7" s="95"/>
      <c r="E7" s="95"/>
      <c r="F7" s="96"/>
      <c r="G7" s="92" t="s">
        <v>83</v>
      </c>
      <c r="H7" s="94" t="s">
        <v>84</v>
      </c>
      <c r="I7" s="100" t="s">
        <v>5</v>
      </c>
      <c r="J7" s="94" t="s">
        <v>6</v>
      </c>
      <c r="K7" s="100" t="s">
        <v>5</v>
      </c>
      <c r="L7" s="105" t="s">
        <v>7</v>
      </c>
    </row>
    <row r="8" spans="1:12" s="10" customFormat="1" ht="15.75" customHeight="1">
      <c r="A8" s="93"/>
      <c r="B8" s="97"/>
      <c r="C8" s="98"/>
      <c r="D8" s="98"/>
      <c r="E8" s="98"/>
      <c r="F8" s="99"/>
      <c r="G8" s="93"/>
      <c r="H8" s="97"/>
      <c r="I8" s="101"/>
      <c r="J8" s="97"/>
      <c r="K8" s="101"/>
      <c r="L8" s="105"/>
    </row>
    <row r="9" spans="1:12" s="11" customFormat="1" ht="8.25" customHeight="1">
      <c r="A9" s="18">
        <v>1</v>
      </c>
      <c r="B9" s="106">
        <v>2</v>
      </c>
      <c r="C9" s="107"/>
      <c r="D9" s="107"/>
      <c r="E9" s="107"/>
      <c r="F9" s="108"/>
      <c r="G9" s="66">
        <v>3</v>
      </c>
      <c r="H9" s="18">
        <v>4</v>
      </c>
      <c r="I9" s="67">
        <v>5</v>
      </c>
      <c r="J9" s="18">
        <v>6</v>
      </c>
      <c r="K9" s="67">
        <v>7</v>
      </c>
      <c r="L9" s="18">
        <v>8</v>
      </c>
    </row>
    <row r="10" spans="1:12" s="12" customFormat="1" ht="21" customHeight="1">
      <c r="A10" s="21">
        <v>1</v>
      </c>
      <c r="B10" s="22" t="s">
        <v>8</v>
      </c>
      <c r="C10" s="23"/>
      <c r="D10" s="23"/>
      <c r="E10" s="23"/>
      <c r="F10" s="23"/>
      <c r="G10" s="24">
        <f>G11</f>
        <v>0</v>
      </c>
      <c r="H10" s="24">
        <f t="shared" ref="H10:J10" si="0">H11</f>
        <v>0</v>
      </c>
      <c r="I10" s="56">
        <v>0</v>
      </c>
      <c r="J10" s="24">
        <f t="shared" si="0"/>
        <v>0</v>
      </c>
      <c r="K10" s="56">
        <v>0</v>
      </c>
      <c r="L10" s="43"/>
    </row>
    <row r="11" spans="1:12" s="12" customFormat="1" ht="21" customHeight="1">
      <c r="A11" s="21">
        <v>1.1000000000000001</v>
      </c>
      <c r="B11" s="25" t="s">
        <v>9</v>
      </c>
      <c r="C11" s="26"/>
      <c r="D11" s="26"/>
      <c r="E11" s="26"/>
      <c r="F11" s="27"/>
      <c r="G11" s="28">
        <f>SUM(G12:G14)</f>
        <v>0</v>
      </c>
      <c r="H11" s="28">
        <f>SUM(H12:H14)</f>
        <v>0</v>
      </c>
      <c r="I11" s="56">
        <v>0</v>
      </c>
      <c r="J11" s="28">
        <f>SUM(J12:J14)</f>
        <v>0</v>
      </c>
      <c r="K11" s="56">
        <v>0</v>
      </c>
      <c r="L11" s="43"/>
    </row>
    <row r="12" spans="1:12" s="12" customFormat="1" ht="21" customHeight="1">
      <c r="A12" s="29" t="s">
        <v>10</v>
      </c>
      <c r="B12" s="30" t="s">
        <v>11</v>
      </c>
      <c r="C12" s="26"/>
      <c r="D12" s="26"/>
      <c r="E12" s="26"/>
      <c r="F12" s="27"/>
      <c r="G12" s="28">
        <v>0</v>
      </c>
      <c r="H12" s="28">
        <v>0</v>
      </c>
      <c r="I12" s="28">
        <v>0</v>
      </c>
      <c r="J12" s="28">
        <f>G12-H12</f>
        <v>0</v>
      </c>
      <c r="K12" s="28">
        <v>0</v>
      </c>
      <c r="L12" s="43"/>
    </row>
    <row r="13" spans="1:12" s="13" customFormat="1" ht="21" hidden="1" customHeight="1">
      <c r="A13" s="29" t="s">
        <v>12</v>
      </c>
      <c r="B13" s="30" t="s">
        <v>13</v>
      </c>
      <c r="C13" s="31"/>
      <c r="D13" s="31"/>
      <c r="E13" s="31"/>
      <c r="F13" s="32"/>
      <c r="G13" s="33">
        <v>0</v>
      </c>
      <c r="H13" s="33">
        <v>0</v>
      </c>
      <c r="I13" s="56">
        <v>0</v>
      </c>
      <c r="J13" s="33">
        <f t="shared" ref="J13:J15" si="1">G13-H13</f>
        <v>0</v>
      </c>
      <c r="K13" s="57">
        <v>0</v>
      </c>
      <c r="L13" s="58"/>
    </row>
    <row r="14" spans="1:12" s="13" customFormat="1" ht="42" hidden="1" customHeight="1">
      <c r="A14" s="29" t="s">
        <v>14</v>
      </c>
      <c r="B14" s="109" t="s">
        <v>15</v>
      </c>
      <c r="C14" s="110"/>
      <c r="D14" s="110"/>
      <c r="E14" s="110"/>
      <c r="F14" s="111"/>
      <c r="G14" s="33"/>
      <c r="H14" s="33"/>
      <c r="I14" s="28">
        <v>0</v>
      </c>
      <c r="J14" s="28">
        <f t="shared" si="1"/>
        <v>0</v>
      </c>
      <c r="K14" s="28">
        <v>0</v>
      </c>
      <c r="L14" s="58"/>
    </row>
    <row r="15" spans="1:12" s="13" customFormat="1" ht="21" customHeight="1">
      <c r="A15" s="29"/>
      <c r="B15" s="112" t="s">
        <v>16</v>
      </c>
      <c r="C15" s="113"/>
      <c r="D15" s="113"/>
      <c r="E15" s="113"/>
      <c r="F15" s="114"/>
      <c r="G15" s="28">
        <f>SUM(G12:G14)</f>
        <v>0</v>
      </c>
      <c r="H15" s="28">
        <f>SUM(H12:H14)</f>
        <v>0</v>
      </c>
      <c r="I15" s="56">
        <v>0</v>
      </c>
      <c r="J15" s="28">
        <f t="shared" si="1"/>
        <v>0</v>
      </c>
      <c r="K15" s="56">
        <v>0</v>
      </c>
      <c r="L15" s="58"/>
    </row>
    <row r="16" spans="1:12" s="12" customFormat="1" ht="21" customHeight="1">
      <c r="A16" s="21">
        <v>2</v>
      </c>
      <c r="B16" s="25" t="s">
        <v>17</v>
      </c>
      <c r="C16" s="26"/>
      <c r="D16" s="26"/>
      <c r="E16" s="26"/>
      <c r="F16" s="27"/>
      <c r="G16" s="28"/>
      <c r="H16" s="28"/>
      <c r="I16" s="28"/>
      <c r="J16" s="28"/>
      <c r="K16" s="28"/>
      <c r="L16" s="43"/>
    </row>
    <row r="17" spans="1:14" s="12" customFormat="1" ht="21" customHeight="1">
      <c r="A17" s="21" t="s">
        <v>18</v>
      </c>
      <c r="B17" s="25" t="s">
        <v>19</v>
      </c>
      <c r="C17" s="26"/>
      <c r="D17" s="26"/>
      <c r="E17" s="26"/>
      <c r="F17" s="27"/>
      <c r="G17" s="28">
        <f>G18</f>
        <v>12245447293</v>
      </c>
      <c r="H17" s="28">
        <f>H18</f>
        <v>870897979</v>
      </c>
      <c r="I17" s="56">
        <f>H17/G17*100</f>
        <v>7.1120144341141458</v>
      </c>
      <c r="J17" s="28">
        <f>G17-H17</f>
        <v>11374549314</v>
      </c>
      <c r="K17" s="56">
        <f>J17/G17*100</f>
        <v>92.887985565885856</v>
      </c>
      <c r="L17" s="43"/>
    </row>
    <row r="18" spans="1:14" s="13" customFormat="1" ht="21" customHeight="1">
      <c r="A18" s="29" t="s">
        <v>20</v>
      </c>
      <c r="B18" s="30" t="s">
        <v>21</v>
      </c>
      <c r="C18" s="31"/>
      <c r="D18" s="31"/>
      <c r="E18" s="31"/>
      <c r="F18" s="32"/>
      <c r="G18" s="33">
        <f>SUM(G19:G21)</f>
        <v>12245447293</v>
      </c>
      <c r="H18" s="33">
        <f t="shared" ref="H18" si="2">SUM(H19:H21)</f>
        <v>870897979</v>
      </c>
      <c r="I18" s="57">
        <f t="shared" ref="I18:I25" si="3">H18/G18*100</f>
        <v>7.1120144341141458</v>
      </c>
      <c r="J18" s="33">
        <f>SUM(J19:J21)</f>
        <v>11374549314</v>
      </c>
      <c r="K18" s="57">
        <f>J18/G18*100</f>
        <v>92.887985565885856</v>
      </c>
      <c r="L18" s="59"/>
    </row>
    <row r="19" spans="1:14" s="13" customFormat="1" ht="21" customHeight="1">
      <c r="A19" s="29" t="s">
        <v>22</v>
      </c>
      <c r="B19" s="30" t="s">
        <v>23</v>
      </c>
      <c r="C19" s="31"/>
      <c r="D19" s="31"/>
      <c r="E19" s="31"/>
      <c r="F19" s="32"/>
      <c r="G19" s="33">
        <v>8256240499</v>
      </c>
      <c r="H19" s="33">
        <v>556189052</v>
      </c>
      <c r="I19" s="57">
        <f>H19/G19*100</f>
        <v>6.7365897597988571</v>
      </c>
      <c r="J19" s="33">
        <f>G19-H19</f>
        <v>7700051447</v>
      </c>
      <c r="K19" s="57">
        <f>J19/G19*100</f>
        <v>93.263410240201139</v>
      </c>
      <c r="L19" s="59"/>
    </row>
    <row r="20" spans="1:14" s="13" customFormat="1" ht="21" customHeight="1">
      <c r="A20" s="29" t="s">
        <v>24</v>
      </c>
      <c r="B20" s="30" t="s">
        <v>25</v>
      </c>
      <c r="C20" s="31"/>
      <c r="D20" s="31"/>
      <c r="E20" s="31"/>
      <c r="F20" s="32"/>
      <c r="G20" s="33">
        <v>3989206794</v>
      </c>
      <c r="H20" s="33">
        <v>314708927</v>
      </c>
      <c r="I20" s="57">
        <f>H20/G20*100</f>
        <v>7.8890101027938835</v>
      </c>
      <c r="J20" s="33">
        <f>G20-H20</f>
        <v>3674497867</v>
      </c>
      <c r="K20" s="57">
        <f>J20/G20*100</f>
        <v>92.110989897206125</v>
      </c>
      <c r="L20" s="59"/>
    </row>
    <row r="21" spans="1:14" s="13" customFormat="1" ht="21" customHeight="1">
      <c r="A21" s="29" t="s">
        <v>64</v>
      </c>
      <c r="B21" s="30" t="s">
        <v>65</v>
      </c>
      <c r="C21" s="31"/>
      <c r="D21" s="31"/>
      <c r="E21" s="31"/>
      <c r="F21" s="32"/>
      <c r="G21" s="33">
        <v>0</v>
      </c>
      <c r="H21" s="33">
        <v>0</v>
      </c>
      <c r="I21" s="56">
        <v>0</v>
      </c>
      <c r="J21" s="33">
        <f t="shared" ref="J21" si="4">G21-H21</f>
        <v>0</v>
      </c>
      <c r="K21" s="57">
        <v>0</v>
      </c>
      <c r="L21" s="59"/>
    </row>
    <row r="22" spans="1:14" s="12" customFormat="1" ht="21" customHeight="1">
      <c r="A22" s="21" t="s">
        <v>26</v>
      </c>
      <c r="B22" s="25" t="s">
        <v>27</v>
      </c>
      <c r="C22" s="26"/>
      <c r="D22" s="26"/>
      <c r="E22" s="26"/>
      <c r="F22" s="27"/>
      <c r="G22" s="28">
        <f>SUM(G23:G25)</f>
        <v>15451375040</v>
      </c>
      <c r="H22" s="28">
        <f>SUM(H23:H25)</f>
        <v>0</v>
      </c>
      <c r="I22" s="56">
        <f t="shared" si="3"/>
        <v>0</v>
      </c>
      <c r="J22" s="28">
        <f>G22-H22</f>
        <v>15451375040</v>
      </c>
      <c r="K22" s="56">
        <f t="shared" ref="K22:K32" si="5">J22/G22*100</f>
        <v>100</v>
      </c>
      <c r="L22" s="60"/>
    </row>
    <row r="23" spans="1:14" s="13" customFormat="1" ht="21" customHeight="1">
      <c r="A23" s="29" t="s">
        <v>28</v>
      </c>
      <c r="B23" s="30" t="s">
        <v>29</v>
      </c>
      <c r="C23" s="31"/>
      <c r="D23" s="31"/>
      <c r="E23" s="31"/>
      <c r="F23" s="32"/>
      <c r="G23" s="33">
        <v>308850000</v>
      </c>
      <c r="H23" s="33">
        <v>0</v>
      </c>
      <c r="I23" s="56">
        <v>0</v>
      </c>
      <c r="J23" s="33">
        <f t="shared" ref="J23:J32" si="6">G23-H23</f>
        <v>308850000</v>
      </c>
      <c r="K23" s="56">
        <v>0</v>
      </c>
      <c r="L23" s="58"/>
    </row>
    <row r="24" spans="1:14" s="13" customFormat="1" ht="21" customHeight="1">
      <c r="A24" s="29" t="s">
        <v>30</v>
      </c>
      <c r="B24" s="30" t="s">
        <v>31</v>
      </c>
      <c r="C24" s="31"/>
      <c r="D24" s="31"/>
      <c r="E24" s="31"/>
      <c r="F24" s="32"/>
      <c r="G24" s="33">
        <v>6844013410</v>
      </c>
      <c r="H24" s="33">
        <v>0</v>
      </c>
      <c r="I24" s="56">
        <f t="shared" si="3"/>
        <v>0</v>
      </c>
      <c r="J24" s="33">
        <f t="shared" si="6"/>
        <v>6844013410</v>
      </c>
      <c r="K24" s="57">
        <f t="shared" si="5"/>
        <v>100</v>
      </c>
      <c r="L24" s="58"/>
    </row>
    <row r="25" spans="1:14" s="13" customFormat="1" ht="21" customHeight="1">
      <c r="A25" s="29" t="s">
        <v>32</v>
      </c>
      <c r="B25" s="30" t="s">
        <v>33</v>
      </c>
      <c r="C25" s="31"/>
      <c r="D25" s="31"/>
      <c r="E25" s="31"/>
      <c r="F25" s="32"/>
      <c r="G25" s="33">
        <f>SUM(G26:G30)</f>
        <v>8298511630</v>
      </c>
      <c r="H25" s="33">
        <v>0</v>
      </c>
      <c r="I25" s="56">
        <f t="shared" si="3"/>
        <v>0</v>
      </c>
      <c r="J25" s="33">
        <f t="shared" si="6"/>
        <v>8298511630</v>
      </c>
      <c r="K25" s="57">
        <f t="shared" si="5"/>
        <v>100</v>
      </c>
      <c r="L25" s="58"/>
      <c r="N25" s="13">
        <v>1618225082</v>
      </c>
    </row>
    <row r="26" spans="1:14" s="13" customFormat="1" ht="21" customHeight="1">
      <c r="A26" s="29"/>
      <c r="B26" s="30" t="s">
        <v>34</v>
      </c>
      <c r="C26" s="31"/>
      <c r="D26" s="31"/>
      <c r="E26" s="31"/>
      <c r="F26" s="37"/>
      <c r="G26" s="33">
        <v>0</v>
      </c>
      <c r="H26" s="33">
        <v>0</v>
      </c>
      <c r="I26" s="56">
        <v>0</v>
      </c>
      <c r="J26" s="33">
        <f t="shared" si="6"/>
        <v>0</v>
      </c>
      <c r="K26" s="56">
        <v>0</v>
      </c>
      <c r="L26" s="58"/>
    </row>
    <row r="27" spans="1:14" s="13" customFormat="1" ht="21" customHeight="1">
      <c r="A27" s="29"/>
      <c r="B27" s="30" t="s">
        <v>35</v>
      </c>
      <c r="C27" s="31"/>
      <c r="D27" s="31"/>
      <c r="E27" s="31"/>
      <c r="F27" s="37"/>
      <c r="G27" s="33">
        <v>0</v>
      </c>
      <c r="H27" s="33">
        <v>0</v>
      </c>
      <c r="I27" s="56">
        <v>0</v>
      </c>
      <c r="J27" s="33">
        <f t="shared" si="6"/>
        <v>0</v>
      </c>
      <c r="K27" s="56">
        <v>0</v>
      </c>
      <c r="L27" s="61"/>
    </row>
    <row r="28" spans="1:14" s="13" customFormat="1" ht="21" customHeight="1">
      <c r="A28" s="29"/>
      <c r="B28" s="30" t="s">
        <v>36</v>
      </c>
      <c r="C28" s="31"/>
      <c r="D28" s="31"/>
      <c r="E28" s="31"/>
      <c r="F28" s="37"/>
      <c r="G28" s="33">
        <v>8298511630</v>
      </c>
      <c r="H28" s="33">
        <v>0</v>
      </c>
      <c r="I28" s="56">
        <v>0</v>
      </c>
      <c r="J28" s="33">
        <f t="shared" si="6"/>
        <v>8298511630</v>
      </c>
      <c r="K28" s="56">
        <v>0</v>
      </c>
      <c r="L28" s="61"/>
    </row>
    <row r="29" spans="1:14" s="13" customFormat="1" ht="21" customHeight="1">
      <c r="A29" s="29"/>
      <c r="B29" s="30" t="s">
        <v>37</v>
      </c>
      <c r="C29" s="31"/>
      <c r="D29" s="31"/>
      <c r="E29" s="31"/>
      <c r="F29" s="32"/>
      <c r="G29" s="33">
        <v>0</v>
      </c>
      <c r="H29" s="33">
        <v>0</v>
      </c>
      <c r="I29" s="56">
        <v>0</v>
      </c>
      <c r="J29" s="33">
        <f t="shared" si="6"/>
        <v>0</v>
      </c>
      <c r="K29" s="56">
        <v>0</v>
      </c>
      <c r="L29" s="62"/>
    </row>
    <row r="30" spans="1:14" s="13" customFormat="1" ht="21" customHeight="1">
      <c r="A30" s="29"/>
      <c r="B30" s="38" t="s">
        <v>38</v>
      </c>
      <c r="C30" s="39"/>
      <c r="D30" s="39"/>
      <c r="E30" s="39"/>
      <c r="F30" s="40"/>
      <c r="G30" s="41">
        <v>0</v>
      </c>
      <c r="H30" s="42">
        <v>0</v>
      </c>
      <c r="I30" s="56">
        <v>0</v>
      </c>
      <c r="J30" s="33">
        <f t="shared" si="6"/>
        <v>0</v>
      </c>
      <c r="K30" s="56">
        <v>0</v>
      </c>
      <c r="L30" s="58"/>
    </row>
    <row r="31" spans="1:14" s="12" customFormat="1" ht="21" customHeight="1">
      <c r="A31" s="43"/>
      <c r="B31" s="112" t="s">
        <v>39</v>
      </c>
      <c r="C31" s="113"/>
      <c r="D31" s="113"/>
      <c r="E31" s="113"/>
      <c r="F31" s="114"/>
      <c r="G31" s="28">
        <f>G17+G22</f>
        <v>27696822333</v>
      </c>
      <c r="H31" s="28">
        <f>H17+H22</f>
        <v>870897979</v>
      </c>
      <c r="I31" s="56">
        <f>H31/G31*100</f>
        <v>3.1443967417242273</v>
      </c>
      <c r="J31" s="28">
        <f t="shared" si="6"/>
        <v>26825924354</v>
      </c>
      <c r="K31" s="56">
        <f t="shared" si="5"/>
        <v>96.855603258275764</v>
      </c>
      <c r="L31" s="60"/>
    </row>
    <row r="32" spans="1:14" s="12" customFormat="1" ht="21" customHeight="1">
      <c r="A32" s="43"/>
      <c r="B32" s="112" t="s">
        <v>40</v>
      </c>
      <c r="C32" s="113"/>
      <c r="D32" s="113"/>
      <c r="E32" s="113"/>
      <c r="F32" s="114"/>
      <c r="G32" s="28">
        <f>G15-G31</f>
        <v>-27696822333</v>
      </c>
      <c r="H32" s="28">
        <f>H15-H31</f>
        <v>-870897979</v>
      </c>
      <c r="I32" s="56">
        <f t="shared" ref="I32" si="7">H32/G32*100</f>
        <v>3.1443967417242273</v>
      </c>
      <c r="J32" s="28">
        <f t="shared" si="6"/>
        <v>-26825924354</v>
      </c>
      <c r="K32" s="56">
        <f t="shared" si="5"/>
        <v>96.855603258275764</v>
      </c>
      <c r="L32" s="60"/>
    </row>
    <row r="33" spans="1:12" s="13" customFormat="1" ht="12" customHeight="1"/>
    <row r="34" spans="1:12" s="14" customFormat="1" ht="21" customHeight="1">
      <c r="A34" s="68" t="s">
        <v>41</v>
      </c>
      <c r="B34" s="112" t="s">
        <v>42</v>
      </c>
      <c r="C34" s="113"/>
      <c r="D34" s="113"/>
      <c r="E34" s="113"/>
      <c r="F34" s="114"/>
      <c r="G34" s="69" t="s">
        <v>43</v>
      </c>
      <c r="H34" s="44" t="s">
        <v>44</v>
      </c>
      <c r="I34" s="113" t="s">
        <v>45</v>
      </c>
      <c r="J34" s="113"/>
      <c r="K34" s="112" t="s">
        <v>46</v>
      </c>
      <c r="L34" s="114"/>
    </row>
    <row r="35" spans="1:12" s="13" customFormat="1" ht="21.75" customHeight="1">
      <c r="A35" s="45">
        <v>1</v>
      </c>
      <c r="B35" s="30" t="s">
        <v>47</v>
      </c>
      <c r="C35" s="31"/>
      <c r="D35" s="31"/>
      <c r="E35" s="31"/>
      <c r="F35" s="32"/>
      <c r="G35" s="46">
        <v>0</v>
      </c>
      <c r="H35" s="33">
        <v>1431000000</v>
      </c>
      <c r="I35" s="126">
        <f t="shared" ref="I35:I39" si="8">G35+H35</f>
        <v>1431000000</v>
      </c>
      <c r="J35" s="127"/>
      <c r="K35" s="30"/>
      <c r="L35" s="32"/>
    </row>
    <row r="36" spans="1:12" s="13" customFormat="1" ht="21" customHeight="1">
      <c r="A36" s="45">
        <v>2</v>
      </c>
      <c r="B36" s="30" t="s">
        <v>48</v>
      </c>
      <c r="C36" s="31"/>
      <c r="D36" s="31"/>
      <c r="E36" s="31"/>
      <c r="F36" s="32"/>
      <c r="G36" s="46">
        <v>0</v>
      </c>
      <c r="H36" s="47">
        <v>0</v>
      </c>
      <c r="I36" s="126">
        <f t="shared" si="8"/>
        <v>0</v>
      </c>
      <c r="J36" s="127"/>
      <c r="K36" s="30"/>
      <c r="L36" s="32"/>
    </row>
    <row r="37" spans="1:12" s="13" customFormat="1" ht="21" customHeight="1">
      <c r="A37" s="45">
        <v>3</v>
      </c>
      <c r="B37" s="30" t="s">
        <v>49</v>
      </c>
      <c r="C37" s="31"/>
      <c r="D37" s="31"/>
      <c r="E37" s="31"/>
      <c r="F37" s="32"/>
      <c r="G37" s="46">
        <v>0</v>
      </c>
      <c r="H37" s="33">
        <v>0</v>
      </c>
      <c r="I37" s="126">
        <f t="shared" si="8"/>
        <v>0</v>
      </c>
      <c r="J37" s="127"/>
      <c r="K37" s="30"/>
      <c r="L37" s="32"/>
    </row>
    <row r="38" spans="1:12" s="13" customFormat="1" ht="21" customHeight="1">
      <c r="A38" s="45">
        <v>4</v>
      </c>
      <c r="B38" s="30" t="s">
        <v>50</v>
      </c>
      <c r="C38" s="31"/>
      <c r="D38" s="31"/>
      <c r="E38" s="31"/>
      <c r="F38" s="32"/>
      <c r="G38" s="46">
        <v>0</v>
      </c>
      <c r="H38" s="33">
        <v>0</v>
      </c>
      <c r="I38" s="126">
        <f t="shared" si="8"/>
        <v>0</v>
      </c>
      <c r="J38" s="127"/>
      <c r="K38" s="30"/>
      <c r="L38" s="32"/>
    </row>
    <row r="39" spans="1:12" s="13" customFormat="1" ht="21" customHeight="1">
      <c r="A39" s="45">
        <v>5</v>
      </c>
      <c r="B39" s="30" t="s">
        <v>51</v>
      </c>
      <c r="C39" s="31"/>
      <c r="D39" s="31"/>
      <c r="E39" s="31"/>
      <c r="F39" s="32"/>
      <c r="G39" s="46">
        <v>0</v>
      </c>
      <c r="H39" s="33">
        <v>0</v>
      </c>
      <c r="I39" s="126">
        <f t="shared" si="8"/>
        <v>0</v>
      </c>
      <c r="J39" s="127"/>
      <c r="K39" s="30"/>
      <c r="L39" s="32"/>
    </row>
    <row r="40" spans="1:12" s="12" customFormat="1" ht="21" customHeight="1">
      <c r="A40" s="25"/>
      <c r="B40" s="112" t="s">
        <v>52</v>
      </c>
      <c r="C40" s="113"/>
      <c r="D40" s="113"/>
      <c r="E40" s="113"/>
      <c r="F40" s="114"/>
      <c r="G40" s="48">
        <f>SUM(G35:G39)</f>
        <v>0</v>
      </c>
      <c r="H40" s="28">
        <f>SUM(H35:H39)</f>
        <v>1431000000</v>
      </c>
      <c r="I40" s="128">
        <f>SUM(I35:J39)</f>
        <v>1431000000</v>
      </c>
      <c r="J40" s="128"/>
      <c r="K40" s="25"/>
      <c r="L40" s="27"/>
    </row>
    <row r="41" spans="1:12" s="13" customFormat="1" ht="12" customHeight="1"/>
    <row r="42" spans="1:12" s="14" customFormat="1" ht="21" customHeight="1">
      <c r="A42" s="71" t="s">
        <v>53</v>
      </c>
      <c r="B42" s="117" t="s">
        <v>54</v>
      </c>
      <c r="C42" s="118"/>
      <c r="D42" s="118"/>
      <c r="E42" s="118"/>
      <c r="F42" s="119"/>
      <c r="G42" s="50" t="s">
        <v>43</v>
      </c>
      <c r="H42" s="73" t="s">
        <v>44</v>
      </c>
      <c r="I42" s="120" t="s">
        <v>45</v>
      </c>
      <c r="J42" s="121"/>
      <c r="K42" s="122" t="s">
        <v>46</v>
      </c>
      <c r="L42" s="121"/>
    </row>
    <row r="43" spans="1:12" s="14" customFormat="1" ht="21" customHeight="1">
      <c r="A43" s="71"/>
      <c r="B43" s="30" t="s">
        <v>54</v>
      </c>
      <c r="C43" s="31"/>
      <c r="D43" s="31"/>
      <c r="E43" s="31"/>
      <c r="F43" s="32"/>
      <c r="G43" s="33">
        <v>0</v>
      </c>
      <c r="H43" s="33">
        <v>0</v>
      </c>
      <c r="I43" s="126">
        <f>G43+H43</f>
        <v>0</v>
      </c>
      <c r="J43" s="127"/>
      <c r="K43" s="73"/>
      <c r="L43" s="72"/>
    </row>
    <row r="44" spans="1:12" s="13" customFormat="1" ht="21" customHeight="1">
      <c r="A44" s="30"/>
      <c r="B44" s="30" t="s">
        <v>55</v>
      </c>
      <c r="C44" s="31"/>
      <c r="D44" s="31"/>
      <c r="E44" s="31"/>
      <c r="F44" s="32"/>
      <c r="G44" s="33">
        <v>0</v>
      </c>
      <c r="H44" s="33">
        <v>0</v>
      </c>
      <c r="I44" s="126">
        <f>G44+H44</f>
        <v>0</v>
      </c>
      <c r="J44" s="127"/>
      <c r="K44" s="123"/>
      <c r="L44" s="124"/>
    </row>
    <row r="45" spans="1:12" s="13" customFormat="1" ht="12" customHeight="1">
      <c r="B45" s="52"/>
      <c r="C45" s="52"/>
      <c r="D45" s="52"/>
      <c r="E45" s="52"/>
      <c r="F45" s="52"/>
    </row>
    <row r="46" spans="1:12" s="14" customFormat="1" ht="21" customHeight="1">
      <c r="A46" s="68" t="s">
        <v>56</v>
      </c>
      <c r="B46" s="115" t="s">
        <v>57</v>
      </c>
      <c r="C46" s="116"/>
      <c r="D46" s="116"/>
      <c r="E46" s="116"/>
      <c r="F46" s="116"/>
      <c r="G46" s="69"/>
      <c r="H46" s="70"/>
      <c r="I46" s="112" t="s">
        <v>58</v>
      </c>
      <c r="J46" s="114"/>
      <c r="K46" s="113" t="s">
        <v>46</v>
      </c>
      <c r="L46" s="114"/>
    </row>
    <row r="47" spans="1:12" s="13" customFormat="1" ht="21.75" customHeight="1">
      <c r="A47" s="45">
        <v>1</v>
      </c>
      <c r="B47" s="30" t="s">
        <v>59</v>
      </c>
      <c r="C47" s="31"/>
      <c r="D47" s="31"/>
      <c r="E47" s="31"/>
      <c r="F47" s="31"/>
      <c r="G47" s="31"/>
      <c r="H47" s="32"/>
      <c r="I47" s="126">
        <v>0</v>
      </c>
      <c r="J47" s="127"/>
      <c r="K47" s="31"/>
      <c r="L47" s="32"/>
    </row>
    <row r="48" spans="1:12" s="13" customFormat="1" ht="21" customHeight="1">
      <c r="A48" s="45">
        <v>2</v>
      </c>
      <c r="B48" s="30" t="s">
        <v>60</v>
      </c>
      <c r="C48" s="31"/>
      <c r="D48" s="31"/>
      <c r="E48" s="31"/>
      <c r="F48" s="31"/>
      <c r="G48" s="31"/>
      <c r="H48" s="32"/>
      <c r="I48" s="126">
        <f>I40-H22</f>
        <v>1431000000</v>
      </c>
      <c r="J48" s="127"/>
      <c r="K48" s="31"/>
      <c r="L48" s="32"/>
    </row>
    <row r="49" spans="6:12" s="15" customFormat="1" ht="29.25" customHeight="1">
      <c r="F49" s="53"/>
      <c r="G49" s="53"/>
      <c r="H49" s="54"/>
    </row>
    <row r="50" spans="6:12" s="15" customFormat="1" ht="15.75">
      <c r="F50" s="53"/>
      <c r="G50" s="53"/>
      <c r="H50" s="53"/>
      <c r="J50" s="125" t="s">
        <v>86</v>
      </c>
      <c r="K50" s="125"/>
      <c r="L50" s="125"/>
    </row>
    <row r="51" spans="6:12" s="15" customFormat="1" ht="15.75">
      <c r="F51" s="55"/>
      <c r="G51" s="53"/>
      <c r="H51" s="53"/>
      <c r="J51" s="125" t="s">
        <v>61</v>
      </c>
      <c r="K51" s="125"/>
      <c r="L51" s="125"/>
    </row>
    <row r="52" spans="6:12" s="15" customFormat="1" ht="15.75">
      <c r="F52" s="53"/>
      <c r="G52" s="53"/>
      <c r="H52" s="53"/>
    </row>
    <row r="53" spans="6:12" s="15" customFormat="1" ht="15.75">
      <c r="F53" s="54"/>
      <c r="G53" s="53"/>
      <c r="H53" s="53"/>
    </row>
    <row r="54" spans="6:12" s="15" customFormat="1" ht="15.75">
      <c r="G54" s="53"/>
      <c r="H54" s="53"/>
    </row>
    <row r="55" spans="6:12" s="15" customFormat="1" ht="15.75">
      <c r="F55" s="53"/>
      <c r="G55" s="53"/>
      <c r="H55" s="53"/>
    </row>
    <row r="56" spans="6:12" s="15" customFormat="1" ht="15.75">
      <c r="F56" s="53"/>
      <c r="G56" s="54"/>
      <c r="J56" s="129" t="s">
        <v>62</v>
      </c>
      <c r="K56" s="125"/>
      <c r="L56" s="125"/>
    </row>
    <row r="57" spans="6:12" s="15" customFormat="1" ht="15.75">
      <c r="F57" s="53"/>
      <c r="J57" s="125" t="s">
        <v>63</v>
      </c>
      <c r="K57" s="125"/>
      <c r="L57" s="125"/>
    </row>
    <row r="58" spans="6:12" s="15" customFormat="1" ht="15.75"/>
  </sheetData>
  <mergeCells count="43">
    <mergeCell ref="A7:A8"/>
    <mergeCell ref="B7:F8"/>
    <mergeCell ref="G7:G8"/>
    <mergeCell ref="H7:H8"/>
    <mergeCell ref="I7:I8"/>
    <mergeCell ref="A1:L1"/>
    <mergeCell ref="A2:L2"/>
    <mergeCell ref="A3:L3"/>
    <mergeCell ref="A4:L4"/>
    <mergeCell ref="B5:J5"/>
    <mergeCell ref="I35:J35"/>
    <mergeCell ref="J7:J8"/>
    <mergeCell ref="K7:K8"/>
    <mergeCell ref="L7:L8"/>
    <mergeCell ref="B9:F9"/>
    <mergeCell ref="B14:F14"/>
    <mergeCell ref="B15:F15"/>
    <mergeCell ref="B31:F31"/>
    <mergeCell ref="B32:F32"/>
    <mergeCell ref="B34:F34"/>
    <mergeCell ref="I34:J34"/>
    <mergeCell ref="K34:L34"/>
    <mergeCell ref="I36:J36"/>
    <mergeCell ref="I37:J37"/>
    <mergeCell ref="I38:J38"/>
    <mergeCell ref="I39:J39"/>
    <mergeCell ref="B40:F40"/>
    <mergeCell ref="I40:J40"/>
    <mergeCell ref="B42:F42"/>
    <mergeCell ref="I42:J42"/>
    <mergeCell ref="K42:L42"/>
    <mergeCell ref="I43:J43"/>
    <mergeCell ref="I44:J44"/>
    <mergeCell ref="K44:L44"/>
    <mergeCell ref="J51:L51"/>
    <mergeCell ref="J56:L56"/>
    <mergeCell ref="J57:L57"/>
    <mergeCell ref="B46:F46"/>
    <mergeCell ref="I46:J46"/>
    <mergeCell ref="K46:L46"/>
    <mergeCell ref="I47:J47"/>
    <mergeCell ref="I48:J48"/>
    <mergeCell ref="J50:L50"/>
  </mergeCells>
  <pageMargins left="0.29513888888888901" right="0.196527777777778" top="0.74791666666666701" bottom="0.74791666666666701" header="0.31458333333333299" footer="0.31458333333333299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view="pageBreakPreview" topLeftCell="A21" zoomScale="80" zoomScaleNormal="100" zoomScaleSheetLayoutView="80" workbookViewId="0">
      <selection activeCell="N52" sqref="N52"/>
    </sheetView>
  </sheetViews>
  <sheetFormatPr defaultColWidth="9.140625" defaultRowHeight="15"/>
  <cols>
    <col min="1" max="1" width="14.28515625" style="16" customWidth="1"/>
    <col min="2" max="5" width="9.140625" style="16"/>
    <col min="6" max="6" width="15.140625" style="16" customWidth="1"/>
    <col min="7" max="7" width="19" style="16" customWidth="1"/>
    <col min="8" max="8" width="17.85546875" style="16" customWidth="1"/>
    <col min="9" max="9" width="10.42578125" style="16" customWidth="1"/>
    <col min="10" max="10" width="24.42578125" style="16" customWidth="1"/>
    <col min="11" max="11" width="10" style="16" customWidth="1"/>
    <col min="12" max="12" width="19.140625" style="16" customWidth="1"/>
    <col min="13" max="13" width="9.140625" style="16"/>
    <col min="14" max="14" width="13.7109375" style="16" customWidth="1"/>
    <col min="15" max="16384" width="9.140625" style="16"/>
  </cols>
  <sheetData>
    <row r="1" spans="1:12" s="9" customFormat="1" ht="18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9" customFormat="1" ht="23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9" customFormat="1" ht="18.75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9" customFormat="1" ht="18.75">
      <c r="A4" s="102" t="s">
        <v>82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s="9" customFormat="1">
      <c r="B5" s="104"/>
      <c r="C5" s="104"/>
      <c r="D5" s="104"/>
      <c r="E5" s="104"/>
      <c r="F5" s="104"/>
      <c r="G5" s="104"/>
      <c r="H5" s="104"/>
      <c r="I5" s="104"/>
      <c r="J5" s="104"/>
      <c r="K5" s="17"/>
    </row>
    <row r="6" spans="1:12" s="9" customFormat="1"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 s="10" customFormat="1" ht="28.5" customHeight="1">
      <c r="A7" s="92" t="s">
        <v>3</v>
      </c>
      <c r="B7" s="94" t="s">
        <v>4</v>
      </c>
      <c r="C7" s="95"/>
      <c r="D7" s="95"/>
      <c r="E7" s="95"/>
      <c r="F7" s="96"/>
      <c r="G7" s="92" t="s">
        <v>83</v>
      </c>
      <c r="H7" s="94" t="s">
        <v>84</v>
      </c>
      <c r="I7" s="100" t="s">
        <v>5</v>
      </c>
      <c r="J7" s="94" t="s">
        <v>6</v>
      </c>
      <c r="K7" s="100" t="s">
        <v>5</v>
      </c>
      <c r="L7" s="105" t="s">
        <v>7</v>
      </c>
    </row>
    <row r="8" spans="1:12" s="10" customFormat="1" ht="15.75" customHeight="1">
      <c r="A8" s="93"/>
      <c r="B8" s="97"/>
      <c r="C8" s="98"/>
      <c r="D8" s="98"/>
      <c r="E8" s="98"/>
      <c r="F8" s="99"/>
      <c r="G8" s="93"/>
      <c r="H8" s="97"/>
      <c r="I8" s="101"/>
      <c r="J8" s="97"/>
      <c r="K8" s="101"/>
      <c r="L8" s="105"/>
    </row>
    <row r="9" spans="1:12" s="11" customFormat="1" ht="8.25" customHeight="1">
      <c r="A9" s="18">
        <v>1</v>
      </c>
      <c r="B9" s="106">
        <v>2</v>
      </c>
      <c r="C9" s="107"/>
      <c r="D9" s="107"/>
      <c r="E9" s="107"/>
      <c r="F9" s="108"/>
      <c r="G9" s="19">
        <v>3</v>
      </c>
      <c r="H9" s="18">
        <v>4</v>
      </c>
      <c r="I9" s="20">
        <v>5</v>
      </c>
      <c r="J9" s="18">
        <v>6</v>
      </c>
      <c r="K9" s="20">
        <v>7</v>
      </c>
      <c r="L9" s="18">
        <v>8</v>
      </c>
    </row>
    <row r="10" spans="1:12" s="12" customFormat="1" ht="21" customHeight="1">
      <c r="A10" s="21">
        <v>1</v>
      </c>
      <c r="B10" s="22" t="s">
        <v>8</v>
      </c>
      <c r="C10" s="23"/>
      <c r="D10" s="23"/>
      <c r="E10" s="23"/>
      <c r="F10" s="23"/>
      <c r="G10" s="24">
        <f>G11</f>
        <v>0</v>
      </c>
      <c r="H10" s="24">
        <f t="shared" ref="H10:J10" si="0">H11</f>
        <v>0</v>
      </c>
      <c r="I10" s="56">
        <v>0</v>
      </c>
      <c r="J10" s="24">
        <f t="shared" si="0"/>
        <v>0</v>
      </c>
      <c r="K10" s="56">
        <v>0</v>
      </c>
      <c r="L10" s="43"/>
    </row>
    <row r="11" spans="1:12" s="12" customFormat="1" ht="21" customHeight="1">
      <c r="A11" s="21">
        <v>1.1000000000000001</v>
      </c>
      <c r="B11" s="25" t="s">
        <v>9</v>
      </c>
      <c r="C11" s="26"/>
      <c r="D11" s="26"/>
      <c r="E11" s="26"/>
      <c r="F11" s="27"/>
      <c r="G11" s="28">
        <f>SUM(G12:G14)</f>
        <v>0</v>
      </c>
      <c r="H11" s="28">
        <f>SUM(H12:H14)</f>
        <v>0</v>
      </c>
      <c r="I11" s="56">
        <v>0</v>
      </c>
      <c r="J11" s="28">
        <f>SUM(J12:J14)</f>
        <v>0</v>
      </c>
      <c r="K11" s="56">
        <v>0</v>
      </c>
      <c r="L11" s="43"/>
    </row>
    <row r="12" spans="1:12" s="12" customFormat="1" ht="21" customHeight="1">
      <c r="A12" s="29" t="s">
        <v>10</v>
      </c>
      <c r="B12" s="30" t="s">
        <v>11</v>
      </c>
      <c r="C12" s="26"/>
      <c r="D12" s="26"/>
      <c r="E12" s="26"/>
      <c r="F12" s="27"/>
      <c r="G12" s="28">
        <v>0</v>
      </c>
      <c r="H12" s="28">
        <v>0</v>
      </c>
      <c r="I12" s="28">
        <v>0</v>
      </c>
      <c r="J12" s="28">
        <f>G12-H12</f>
        <v>0</v>
      </c>
      <c r="K12" s="28">
        <v>0</v>
      </c>
      <c r="L12" s="43"/>
    </row>
    <row r="13" spans="1:12" s="13" customFormat="1" ht="21" hidden="1" customHeight="1">
      <c r="A13" s="29" t="s">
        <v>12</v>
      </c>
      <c r="B13" s="30" t="s">
        <v>13</v>
      </c>
      <c r="C13" s="31"/>
      <c r="D13" s="31"/>
      <c r="E13" s="31"/>
      <c r="F13" s="32"/>
      <c r="G13" s="33">
        <v>0</v>
      </c>
      <c r="H13" s="33">
        <v>0</v>
      </c>
      <c r="I13" s="56">
        <v>0</v>
      </c>
      <c r="J13" s="33">
        <f t="shared" ref="J13:J15" si="1">G13-H13</f>
        <v>0</v>
      </c>
      <c r="K13" s="57">
        <v>0</v>
      </c>
      <c r="L13" s="58"/>
    </row>
    <row r="14" spans="1:12" s="13" customFormat="1" ht="42" hidden="1" customHeight="1">
      <c r="A14" s="29" t="s">
        <v>14</v>
      </c>
      <c r="B14" s="109" t="s">
        <v>15</v>
      </c>
      <c r="C14" s="110"/>
      <c r="D14" s="110"/>
      <c r="E14" s="110"/>
      <c r="F14" s="111"/>
      <c r="G14" s="33"/>
      <c r="H14" s="33"/>
      <c r="I14" s="28">
        <v>0</v>
      </c>
      <c r="J14" s="28">
        <f t="shared" si="1"/>
        <v>0</v>
      </c>
      <c r="K14" s="28">
        <v>0</v>
      </c>
      <c r="L14" s="58"/>
    </row>
    <row r="15" spans="1:12" s="13" customFormat="1" ht="21" customHeight="1">
      <c r="A15" s="29"/>
      <c r="B15" s="112" t="s">
        <v>16</v>
      </c>
      <c r="C15" s="113"/>
      <c r="D15" s="113"/>
      <c r="E15" s="113"/>
      <c r="F15" s="114"/>
      <c r="G15" s="28">
        <f>SUM(G12:G14)</f>
        <v>0</v>
      </c>
      <c r="H15" s="28">
        <f>SUM(H12:H14)</f>
        <v>0</v>
      </c>
      <c r="I15" s="56">
        <v>0</v>
      </c>
      <c r="J15" s="28">
        <f t="shared" si="1"/>
        <v>0</v>
      </c>
      <c r="K15" s="56">
        <v>0</v>
      </c>
      <c r="L15" s="58"/>
    </row>
    <row r="16" spans="1:12" s="12" customFormat="1" ht="21" customHeight="1">
      <c r="A16" s="21">
        <v>2</v>
      </c>
      <c r="B16" s="25" t="s">
        <v>17</v>
      </c>
      <c r="C16" s="26"/>
      <c r="D16" s="26"/>
      <c r="E16" s="26"/>
      <c r="F16" s="27"/>
      <c r="G16" s="28"/>
      <c r="H16" s="28"/>
      <c r="I16" s="28"/>
      <c r="J16" s="28"/>
      <c r="K16" s="28"/>
      <c r="L16" s="43"/>
    </row>
    <row r="17" spans="1:14" s="12" customFormat="1" ht="21" customHeight="1">
      <c r="A17" s="21" t="s">
        <v>18</v>
      </c>
      <c r="B17" s="25" t="s">
        <v>19</v>
      </c>
      <c r="C17" s="26"/>
      <c r="D17" s="26"/>
      <c r="E17" s="26"/>
      <c r="F17" s="27"/>
      <c r="G17" s="28">
        <f>G18</f>
        <v>12245447293</v>
      </c>
      <c r="H17" s="28">
        <f>H18</f>
        <v>435414374</v>
      </c>
      <c r="I17" s="56">
        <f>H17/G17*100</f>
        <v>3.5557245364887629</v>
      </c>
      <c r="J17" s="28">
        <f>G17-H17</f>
        <v>11810032919</v>
      </c>
      <c r="K17" s="56">
        <f>J17/G17*100</f>
        <v>96.444275463511246</v>
      </c>
      <c r="L17" s="43"/>
    </row>
    <row r="18" spans="1:14" s="13" customFormat="1" ht="21" customHeight="1">
      <c r="A18" s="29" t="s">
        <v>20</v>
      </c>
      <c r="B18" s="30" t="s">
        <v>21</v>
      </c>
      <c r="C18" s="31"/>
      <c r="D18" s="31"/>
      <c r="E18" s="31"/>
      <c r="F18" s="32"/>
      <c r="G18" s="33">
        <f>SUM(G19:G21)</f>
        <v>12245447293</v>
      </c>
      <c r="H18" s="33">
        <f t="shared" ref="H18" si="2">SUM(H19:H21)</f>
        <v>435414374</v>
      </c>
      <c r="I18" s="57">
        <f t="shared" ref="I18:I25" si="3">H18/G18*100</f>
        <v>3.5557245364887629</v>
      </c>
      <c r="J18" s="33">
        <f>SUM(J19:J21)</f>
        <v>11810032919</v>
      </c>
      <c r="K18" s="57">
        <f t="shared" ref="K18:K32" si="4">J18/G18*100</f>
        <v>96.444275463511246</v>
      </c>
      <c r="L18" s="59"/>
    </row>
    <row r="19" spans="1:14" s="13" customFormat="1" ht="21" customHeight="1">
      <c r="A19" s="29" t="s">
        <v>22</v>
      </c>
      <c r="B19" s="30" t="s">
        <v>23</v>
      </c>
      <c r="C19" s="31"/>
      <c r="D19" s="31"/>
      <c r="E19" s="31"/>
      <c r="F19" s="32"/>
      <c r="G19" s="33">
        <v>8256240499</v>
      </c>
      <c r="H19" s="33">
        <v>277766692</v>
      </c>
      <c r="I19" s="57">
        <f t="shared" si="3"/>
        <v>3.364324138009827</v>
      </c>
      <c r="J19" s="33">
        <f>G19-H19</f>
        <v>7978473807</v>
      </c>
      <c r="K19" s="57">
        <f t="shared" si="4"/>
        <v>96.63567586199018</v>
      </c>
      <c r="L19" s="59"/>
    </row>
    <row r="20" spans="1:14" s="13" customFormat="1" ht="21" customHeight="1">
      <c r="A20" s="29" t="s">
        <v>24</v>
      </c>
      <c r="B20" s="30" t="s">
        <v>25</v>
      </c>
      <c r="C20" s="31"/>
      <c r="D20" s="31"/>
      <c r="E20" s="31"/>
      <c r="F20" s="32"/>
      <c r="G20" s="33">
        <v>3989206794</v>
      </c>
      <c r="H20" s="33">
        <v>157647682</v>
      </c>
      <c r="I20" s="57">
        <f t="shared" si="3"/>
        <v>3.951855347211163</v>
      </c>
      <c r="J20" s="33">
        <f>G20-H20</f>
        <v>3831559112</v>
      </c>
      <c r="K20" s="57">
        <f t="shared" si="4"/>
        <v>96.048144652788835</v>
      </c>
      <c r="L20" s="59"/>
    </row>
    <row r="21" spans="1:14" s="13" customFormat="1" ht="21" customHeight="1">
      <c r="A21" s="29" t="s">
        <v>64</v>
      </c>
      <c r="B21" s="30" t="s">
        <v>65</v>
      </c>
      <c r="C21" s="31"/>
      <c r="D21" s="31"/>
      <c r="E21" s="31"/>
      <c r="F21" s="32"/>
      <c r="G21" s="33">
        <v>0</v>
      </c>
      <c r="H21" s="33">
        <v>0</v>
      </c>
      <c r="I21" s="56">
        <v>0</v>
      </c>
      <c r="J21" s="33">
        <f t="shared" ref="J21" si="5">G21-H21</f>
        <v>0</v>
      </c>
      <c r="K21" s="57">
        <v>0</v>
      </c>
      <c r="L21" s="59"/>
    </row>
    <row r="22" spans="1:14" s="12" customFormat="1" ht="21" customHeight="1">
      <c r="A22" s="21" t="s">
        <v>26</v>
      </c>
      <c r="B22" s="25" t="s">
        <v>27</v>
      </c>
      <c r="C22" s="26"/>
      <c r="D22" s="26"/>
      <c r="E22" s="26"/>
      <c r="F22" s="27"/>
      <c r="G22" s="28">
        <f>SUM(G23:G25)</f>
        <v>15451375040</v>
      </c>
      <c r="H22" s="28">
        <f>SUM(H23:H25)</f>
        <v>0</v>
      </c>
      <c r="I22" s="56">
        <f t="shared" si="3"/>
        <v>0</v>
      </c>
      <c r="J22" s="28">
        <f>G22-H22</f>
        <v>15451375040</v>
      </c>
      <c r="K22" s="56">
        <f t="shared" si="4"/>
        <v>100</v>
      </c>
      <c r="L22" s="60"/>
    </row>
    <row r="23" spans="1:14" s="13" customFormat="1" ht="21" customHeight="1">
      <c r="A23" s="29" t="s">
        <v>28</v>
      </c>
      <c r="B23" s="30" t="s">
        <v>29</v>
      </c>
      <c r="C23" s="31"/>
      <c r="D23" s="31"/>
      <c r="E23" s="31"/>
      <c r="F23" s="32"/>
      <c r="G23" s="33">
        <v>308850000</v>
      </c>
      <c r="H23" s="33">
        <v>0</v>
      </c>
      <c r="I23" s="56">
        <v>0</v>
      </c>
      <c r="J23" s="33">
        <f t="shared" ref="J23:J24" si="6">G23-H23</f>
        <v>308850000</v>
      </c>
      <c r="K23" s="56">
        <v>0</v>
      </c>
      <c r="L23" s="58"/>
    </row>
    <row r="24" spans="1:14" s="13" customFormat="1" ht="21" customHeight="1">
      <c r="A24" s="29" t="s">
        <v>30</v>
      </c>
      <c r="B24" s="30" t="s">
        <v>31</v>
      </c>
      <c r="C24" s="31"/>
      <c r="D24" s="31"/>
      <c r="E24" s="31"/>
      <c r="F24" s="32"/>
      <c r="G24" s="33">
        <v>6844013410</v>
      </c>
      <c r="H24" s="33">
        <v>0</v>
      </c>
      <c r="I24" s="56">
        <f t="shared" si="3"/>
        <v>0</v>
      </c>
      <c r="J24" s="33">
        <f t="shared" si="6"/>
        <v>6844013410</v>
      </c>
      <c r="K24" s="57">
        <f t="shared" si="4"/>
        <v>100</v>
      </c>
      <c r="L24" s="58"/>
    </row>
    <row r="25" spans="1:14" s="13" customFormat="1" ht="21" customHeight="1">
      <c r="A25" s="29" t="s">
        <v>32</v>
      </c>
      <c r="B25" s="30" t="s">
        <v>33</v>
      </c>
      <c r="C25" s="31"/>
      <c r="D25" s="31"/>
      <c r="E25" s="31"/>
      <c r="F25" s="32"/>
      <c r="G25" s="33">
        <f>SUM(G26:G30)</f>
        <v>8298511630</v>
      </c>
      <c r="H25" s="33">
        <v>0</v>
      </c>
      <c r="I25" s="56">
        <f t="shared" si="3"/>
        <v>0</v>
      </c>
      <c r="J25" s="33">
        <f t="shared" ref="J25:J27" si="7">G25-H25</f>
        <v>8298511630</v>
      </c>
      <c r="K25" s="57">
        <f t="shared" si="4"/>
        <v>100</v>
      </c>
      <c r="L25" s="58"/>
      <c r="N25" s="13">
        <v>1618225082</v>
      </c>
    </row>
    <row r="26" spans="1:14" s="13" customFormat="1" ht="21" customHeight="1">
      <c r="A26" s="29"/>
      <c r="B26" s="30" t="s">
        <v>34</v>
      </c>
      <c r="C26" s="31"/>
      <c r="D26" s="31"/>
      <c r="E26" s="31"/>
      <c r="F26" s="37"/>
      <c r="G26" s="33">
        <v>0</v>
      </c>
      <c r="H26" s="33">
        <v>0</v>
      </c>
      <c r="I26" s="56">
        <v>0</v>
      </c>
      <c r="J26" s="33">
        <f t="shared" si="7"/>
        <v>0</v>
      </c>
      <c r="K26" s="56">
        <v>0</v>
      </c>
      <c r="L26" s="58"/>
    </row>
    <row r="27" spans="1:14" s="13" customFormat="1" ht="21" customHeight="1">
      <c r="A27" s="29"/>
      <c r="B27" s="30" t="s">
        <v>35</v>
      </c>
      <c r="C27" s="31"/>
      <c r="D27" s="31"/>
      <c r="E27" s="31"/>
      <c r="F27" s="37"/>
      <c r="G27" s="33">
        <v>0</v>
      </c>
      <c r="H27" s="33">
        <v>0</v>
      </c>
      <c r="I27" s="56">
        <v>0</v>
      </c>
      <c r="J27" s="33">
        <f t="shared" si="7"/>
        <v>0</v>
      </c>
      <c r="K27" s="56">
        <v>0</v>
      </c>
      <c r="L27" s="61"/>
    </row>
    <row r="28" spans="1:14" s="13" customFormat="1" ht="21" customHeight="1">
      <c r="A28" s="29"/>
      <c r="B28" s="30" t="s">
        <v>36</v>
      </c>
      <c r="C28" s="31"/>
      <c r="D28" s="31"/>
      <c r="E28" s="31"/>
      <c r="F28" s="37"/>
      <c r="G28" s="33">
        <v>8298511630</v>
      </c>
      <c r="H28" s="33">
        <v>0</v>
      </c>
      <c r="I28" s="56">
        <v>0</v>
      </c>
      <c r="J28" s="33">
        <f t="shared" ref="J28:J32" si="8">G28-H28</f>
        <v>8298511630</v>
      </c>
      <c r="K28" s="56">
        <v>0</v>
      </c>
      <c r="L28" s="61"/>
    </row>
    <row r="29" spans="1:14" s="13" customFormat="1" ht="21" customHeight="1">
      <c r="A29" s="29"/>
      <c r="B29" s="30" t="s">
        <v>37</v>
      </c>
      <c r="C29" s="31"/>
      <c r="D29" s="31"/>
      <c r="E29" s="31"/>
      <c r="F29" s="32"/>
      <c r="G29" s="33">
        <v>0</v>
      </c>
      <c r="H29" s="33">
        <v>0</v>
      </c>
      <c r="I29" s="56">
        <v>0</v>
      </c>
      <c r="J29" s="33">
        <f t="shared" si="8"/>
        <v>0</v>
      </c>
      <c r="K29" s="56">
        <v>0</v>
      </c>
      <c r="L29" s="62"/>
    </row>
    <row r="30" spans="1:14" s="13" customFormat="1" ht="21" customHeight="1">
      <c r="A30" s="29"/>
      <c r="B30" s="38" t="s">
        <v>38</v>
      </c>
      <c r="C30" s="39"/>
      <c r="D30" s="39"/>
      <c r="E30" s="39"/>
      <c r="F30" s="40"/>
      <c r="G30" s="41">
        <v>0</v>
      </c>
      <c r="H30" s="42">
        <v>0</v>
      </c>
      <c r="I30" s="56">
        <v>0</v>
      </c>
      <c r="J30" s="33">
        <f t="shared" si="8"/>
        <v>0</v>
      </c>
      <c r="K30" s="56">
        <v>0</v>
      </c>
      <c r="L30" s="58"/>
    </row>
    <row r="31" spans="1:14" s="12" customFormat="1" ht="21" customHeight="1">
      <c r="A31" s="43"/>
      <c r="B31" s="112" t="s">
        <v>39</v>
      </c>
      <c r="C31" s="113"/>
      <c r="D31" s="113"/>
      <c r="E31" s="113"/>
      <c r="F31" s="114"/>
      <c r="G31" s="28">
        <f>G17+G22</f>
        <v>27696822333</v>
      </c>
      <c r="H31" s="28">
        <f>H17+H22</f>
        <v>435414374</v>
      </c>
      <c r="I31" s="56">
        <f>H31/G31*100</f>
        <v>1.5720733908207793</v>
      </c>
      <c r="J31" s="28">
        <f t="shared" si="8"/>
        <v>27261407959</v>
      </c>
      <c r="K31" s="56">
        <f t="shared" si="4"/>
        <v>98.427926609179224</v>
      </c>
      <c r="L31" s="60"/>
    </row>
    <row r="32" spans="1:14" s="12" customFormat="1" ht="21" customHeight="1">
      <c r="A32" s="43"/>
      <c r="B32" s="112" t="s">
        <v>40</v>
      </c>
      <c r="C32" s="113"/>
      <c r="D32" s="113"/>
      <c r="E32" s="113"/>
      <c r="F32" s="114"/>
      <c r="G32" s="28">
        <f>G15-G31</f>
        <v>-27696822333</v>
      </c>
      <c r="H32" s="28">
        <f>H15-H31</f>
        <v>-435414374</v>
      </c>
      <c r="I32" s="56">
        <f t="shared" ref="I32" si="9">H32/G32*100</f>
        <v>1.5720733908207793</v>
      </c>
      <c r="J32" s="28">
        <f t="shared" si="8"/>
        <v>-27261407959</v>
      </c>
      <c r="K32" s="56">
        <f t="shared" si="4"/>
        <v>98.427926609179224</v>
      </c>
      <c r="L32" s="60"/>
    </row>
    <row r="33" spans="1:12" s="13" customFormat="1" ht="12" customHeight="1"/>
    <row r="34" spans="1:12" s="14" customFormat="1" ht="21" customHeight="1">
      <c r="A34" s="34" t="s">
        <v>41</v>
      </c>
      <c r="B34" s="112" t="s">
        <v>42</v>
      </c>
      <c r="C34" s="113"/>
      <c r="D34" s="113"/>
      <c r="E34" s="113"/>
      <c r="F34" s="114"/>
      <c r="G34" s="35" t="s">
        <v>43</v>
      </c>
      <c r="H34" s="44" t="s">
        <v>44</v>
      </c>
      <c r="I34" s="113" t="s">
        <v>45</v>
      </c>
      <c r="J34" s="113"/>
      <c r="K34" s="112" t="s">
        <v>46</v>
      </c>
      <c r="L34" s="114"/>
    </row>
    <row r="35" spans="1:12" s="13" customFormat="1" ht="21.75" customHeight="1">
      <c r="A35" s="45">
        <v>1</v>
      </c>
      <c r="B35" s="30" t="s">
        <v>47</v>
      </c>
      <c r="C35" s="31"/>
      <c r="D35" s="31"/>
      <c r="E35" s="31"/>
      <c r="F35" s="32"/>
      <c r="G35" s="46">
        <v>0</v>
      </c>
      <c r="H35" s="33">
        <v>1431000000</v>
      </c>
      <c r="I35" s="126">
        <f t="shared" ref="I35:I39" si="10">G35+H35</f>
        <v>1431000000</v>
      </c>
      <c r="J35" s="127"/>
      <c r="K35" s="30"/>
      <c r="L35" s="32"/>
    </row>
    <row r="36" spans="1:12" s="13" customFormat="1" ht="21" customHeight="1">
      <c r="A36" s="45">
        <v>2</v>
      </c>
      <c r="B36" s="30" t="s">
        <v>48</v>
      </c>
      <c r="C36" s="31"/>
      <c r="D36" s="31"/>
      <c r="E36" s="31"/>
      <c r="F36" s="32"/>
      <c r="G36" s="46">
        <v>0</v>
      </c>
      <c r="H36" s="47">
        <v>0</v>
      </c>
      <c r="I36" s="126">
        <f t="shared" si="10"/>
        <v>0</v>
      </c>
      <c r="J36" s="127"/>
      <c r="K36" s="30"/>
      <c r="L36" s="32"/>
    </row>
    <row r="37" spans="1:12" s="13" customFormat="1" ht="21" customHeight="1">
      <c r="A37" s="45">
        <v>3</v>
      </c>
      <c r="B37" s="30" t="s">
        <v>49</v>
      </c>
      <c r="C37" s="31"/>
      <c r="D37" s="31"/>
      <c r="E37" s="31"/>
      <c r="F37" s="32"/>
      <c r="G37" s="46">
        <v>0</v>
      </c>
      <c r="H37" s="33">
        <v>0</v>
      </c>
      <c r="I37" s="126">
        <f t="shared" si="10"/>
        <v>0</v>
      </c>
      <c r="J37" s="127"/>
      <c r="K37" s="30"/>
      <c r="L37" s="32"/>
    </row>
    <row r="38" spans="1:12" s="13" customFormat="1" ht="21" customHeight="1">
      <c r="A38" s="45">
        <v>4</v>
      </c>
      <c r="B38" s="30" t="s">
        <v>50</v>
      </c>
      <c r="C38" s="31"/>
      <c r="D38" s="31"/>
      <c r="E38" s="31"/>
      <c r="F38" s="32"/>
      <c r="G38" s="46">
        <v>0</v>
      </c>
      <c r="H38" s="33">
        <v>0</v>
      </c>
      <c r="I38" s="126">
        <f t="shared" si="10"/>
        <v>0</v>
      </c>
      <c r="J38" s="127"/>
      <c r="K38" s="30"/>
      <c r="L38" s="32"/>
    </row>
    <row r="39" spans="1:12" s="13" customFormat="1" ht="21" customHeight="1">
      <c r="A39" s="45">
        <v>5</v>
      </c>
      <c r="B39" s="30" t="s">
        <v>51</v>
      </c>
      <c r="C39" s="31"/>
      <c r="D39" s="31"/>
      <c r="E39" s="31"/>
      <c r="F39" s="32"/>
      <c r="G39" s="46">
        <v>0</v>
      </c>
      <c r="H39" s="33">
        <v>0</v>
      </c>
      <c r="I39" s="126">
        <f t="shared" si="10"/>
        <v>0</v>
      </c>
      <c r="J39" s="127"/>
      <c r="K39" s="30"/>
      <c r="L39" s="32"/>
    </row>
    <row r="40" spans="1:12" s="12" customFormat="1" ht="21" customHeight="1">
      <c r="A40" s="25"/>
      <c r="B40" s="112" t="s">
        <v>52</v>
      </c>
      <c r="C40" s="113"/>
      <c r="D40" s="113"/>
      <c r="E40" s="113"/>
      <c r="F40" s="114"/>
      <c r="G40" s="48">
        <f>SUM(G35:G39)</f>
        <v>0</v>
      </c>
      <c r="H40" s="28">
        <f>SUM(H35:H39)</f>
        <v>1431000000</v>
      </c>
      <c r="I40" s="128">
        <f>SUM(I35:J39)</f>
        <v>1431000000</v>
      </c>
      <c r="J40" s="128"/>
      <c r="K40" s="25"/>
      <c r="L40" s="27"/>
    </row>
    <row r="41" spans="1:12" s="13" customFormat="1" ht="12" customHeight="1"/>
    <row r="42" spans="1:12" s="14" customFormat="1" ht="21" customHeight="1">
      <c r="A42" s="49" t="s">
        <v>53</v>
      </c>
      <c r="B42" s="117" t="s">
        <v>54</v>
      </c>
      <c r="C42" s="118"/>
      <c r="D42" s="118"/>
      <c r="E42" s="118"/>
      <c r="F42" s="119"/>
      <c r="G42" s="50" t="s">
        <v>43</v>
      </c>
      <c r="H42" s="51" t="s">
        <v>44</v>
      </c>
      <c r="I42" s="120" t="s">
        <v>45</v>
      </c>
      <c r="J42" s="121"/>
      <c r="K42" s="122" t="s">
        <v>46</v>
      </c>
      <c r="L42" s="121"/>
    </row>
    <row r="43" spans="1:12" s="14" customFormat="1" ht="21" customHeight="1">
      <c r="A43" s="49"/>
      <c r="B43" s="30" t="s">
        <v>54</v>
      </c>
      <c r="C43" s="31"/>
      <c r="D43" s="31"/>
      <c r="E43" s="31"/>
      <c r="F43" s="32"/>
      <c r="G43" s="33">
        <v>0</v>
      </c>
      <c r="H43" s="33">
        <v>0</v>
      </c>
      <c r="I43" s="126">
        <f>G43+H43</f>
        <v>0</v>
      </c>
      <c r="J43" s="127"/>
      <c r="K43" s="51"/>
      <c r="L43" s="63"/>
    </row>
    <row r="44" spans="1:12" s="13" customFormat="1" ht="21" customHeight="1">
      <c r="A44" s="30"/>
      <c r="B44" s="30" t="s">
        <v>55</v>
      </c>
      <c r="C44" s="31"/>
      <c r="D44" s="31"/>
      <c r="E44" s="31"/>
      <c r="F44" s="32"/>
      <c r="G44" s="33">
        <v>0</v>
      </c>
      <c r="H44" s="33">
        <v>0</v>
      </c>
      <c r="I44" s="126">
        <f>G44+H44</f>
        <v>0</v>
      </c>
      <c r="J44" s="127"/>
      <c r="K44" s="123"/>
      <c r="L44" s="124"/>
    </row>
    <row r="45" spans="1:12" s="13" customFormat="1" ht="12" customHeight="1">
      <c r="B45" s="52"/>
      <c r="C45" s="52"/>
      <c r="D45" s="52"/>
      <c r="E45" s="52"/>
      <c r="F45" s="52"/>
    </row>
    <row r="46" spans="1:12" s="14" customFormat="1" ht="21" customHeight="1">
      <c r="A46" s="34" t="s">
        <v>56</v>
      </c>
      <c r="B46" s="115" t="s">
        <v>57</v>
      </c>
      <c r="C46" s="116"/>
      <c r="D46" s="116"/>
      <c r="E46" s="116"/>
      <c r="F46" s="116"/>
      <c r="G46" s="35"/>
      <c r="H46" s="36"/>
      <c r="I46" s="112" t="s">
        <v>58</v>
      </c>
      <c r="J46" s="114"/>
      <c r="K46" s="113" t="s">
        <v>46</v>
      </c>
      <c r="L46" s="114"/>
    </row>
    <row r="47" spans="1:12" s="13" customFormat="1" ht="21.75" customHeight="1">
      <c r="A47" s="45">
        <v>1</v>
      </c>
      <c r="B47" s="30" t="s">
        <v>59</v>
      </c>
      <c r="C47" s="31"/>
      <c r="D47" s="31"/>
      <c r="E47" s="31"/>
      <c r="F47" s="31"/>
      <c r="G47" s="31"/>
      <c r="H47" s="32"/>
      <c r="I47" s="126">
        <v>0</v>
      </c>
      <c r="J47" s="127"/>
      <c r="K47" s="31"/>
      <c r="L47" s="32"/>
    </row>
    <row r="48" spans="1:12" s="13" customFormat="1" ht="21" customHeight="1">
      <c r="A48" s="45">
        <v>2</v>
      </c>
      <c r="B48" s="30" t="s">
        <v>60</v>
      </c>
      <c r="C48" s="31"/>
      <c r="D48" s="31"/>
      <c r="E48" s="31"/>
      <c r="F48" s="31"/>
      <c r="G48" s="31"/>
      <c r="H48" s="32"/>
      <c r="I48" s="126">
        <f>I40-H22</f>
        <v>1431000000</v>
      </c>
      <c r="J48" s="127"/>
      <c r="K48" s="31"/>
      <c r="L48" s="32"/>
    </row>
    <row r="49" spans="6:12" s="15" customFormat="1" ht="29.25" customHeight="1">
      <c r="F49" s="53"/>
      <c r="G49" s="53"/>
      <c r="H49" s="54"/>
    </row>
    <row r="50" spans="6:12" s="15" customFormat="1" ht="15.75">
      <c r="F50" s="53"/>
      <c r="G50" s="53"/>
      <c r="H50" s="53"/>
      <c r="J50" s="125" t="s">
        <v>66</v>
      </c>
      <c r="K50" s="125"/>
      <c r="L50" s="125"/>
    </row>
    <row r="51" spans="6:12" s="15" customFormat="1" ht="15.75">
      <c r="F51" s="55"/>
      <c r="G51" s="53"/>
      <c r="H51" s="53"/>
      <c r="J51" s="125" t="s">
        <v>61</v>
      </c>
      <c r="K51" s="125"/>
      <c r="L51" s="125"/>
    </row>
    <row r="52" spans="6:12" s="15" customFormat="1" ht="15.75">
      <c r="F52" s="53"/>
      <c r="G52" s="53"/>
      <c r="H52" s="53"/>
    </row>
    <row r="53" spans="6:12" s="15" customFormat="1" ht="15.75">
      <c r="F53" s="54"/>
      <c r="G53" s="53"/>
      <c r="H53" s="53"/>
    </row>
    <row r="54" spans="6:12" s="15" customFormat="1" ht="15.75">
      <c r="G54" s="53"/>
      <c r="H54" s="53"/>
    </row>
    <row r="55" spans="6:12" s="15" customFormat="1" ht="15.75">
      <c r="F55" s="53"/>
      <c r="G55" s="53"/>
      <c r="H55" s="53"/>
    </row>
    <row r="56" spans="6:12" s="15" customFormat="1" ht="15.75">
      <c r="F56" s="53"/>
      <c r="G56" s="54"/>
      <c r="J56" s="129" t="s">
        <v>62</v>
      </c>
      <c r="K56" s="125"/>
      <c r="L56" s="125"/>
    </row>
    <row r="57" spans="6:12" s="15" customFormat="1" ht="15.75">
      <c r="F57" s="53"/>
      <c r="J57" s="125" t="s">
        <v>63</v>
      </c>
      <c r="K57" s="125"/>
      <c r="L57" s="125"/>
    </row>
    <row r="58" spans="6:12" s="15" customFormat="1" ht="15.75"/>
  </sheetData>
  <mergeCells count="43">
    <mergeCell ref="J50:L50"/>
    <mergeCell ref="J51:L51"/>
    <mergeCell ref="J56:L56"/>
    <mergeCell ref="J57:L57"/>
    <mergeCell ref="A7:A8"/>
    <mergeCell ref="G7:G8"/>
    <mergeCell ref="H7:H8"/>
    <mergeCell ref="I7:I8"/>
    <mergeCell ref="J7:J8"/>
    <mergeCell ref="K7:K8"/>
    <mergeCell ref="L7:L8"/>
    <mergeCell ref="B7:F8"/>
    <mergeCell ref="B46:F46"/>
    <mergeCell ref="I46:J46"/>
    <mergeCell ref="K46:L46"/>
    <mergeCell ref="I47:J47"/>
    <mergeCell ref="I48:J48"/>
    <mergeCell ref="B42:F42"/>
    <mergeCell ref="I42:J42"/>
    <mergeCell ref="K42:L42"/>
    <mergeCell ref="I43:J43"/>
    <mergeCell ref="I44:J44"/>
    <mergeCell ref="K44:L44"/>
    <mergeCell ref="I37:J37"/>
    <mergeCell ref="I38:J38"/>
    <mergeCell ref="I39:J39"/>
    <mergeCell ref="B40:F40"/>
    <mergeCell ref="I40:J40"/>
    <mergeCell ref="B34:F34"/>
    <mergeCell ref="I34:J34"/>
    <mergeCell ref="K34:L34"/>
    <mergeCell ref="I35:J35"/>
    <mergeCell ref="I36:J36"/>
    <mergeCell ref="B9:F9"/>
    <mergeCell ref="B14:F14"/>
    <mergeCell ref="B15:F15"/>
    <mergeCell ref="B31:F31"/>
    <mergeCell ref="B32:F32"/>
    <mergeCell ref="A1:L1"/>
    <mergeCell ref="A2:L2"/>
    <mergeCell ref="A3:L3"/>
    <mergeCell ref="A4:L4"/>
    <mergeCell ref="B5:J5"/>
  </mergeCells>
  <pageMargins left="0.29513888888888901" right="0.196527777777778" top="0.74791666666666701" bottom="0.74791666666666701" header="0.31458333333333299" footer="0.31458333333333299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workbookViewId="0">
      <selection activeCell="B11" sqref="B11"/>
    </sheetView>
  </sheetViews>
  <sheetFormatPr defaultColWidth="9" defaultRowHeight="15"/>
  <cols>
    <col min="8" max="8" width="18.140625" customWidth="1"/>
    <col min="11" max="11" width="18.85546875" customWidth="1"/>
    <col min="14" max="14" width="15.85546875" customWidth="1"/>
  </cols>
  <sheetData>
    <row r="1" spans="1:38" ht="16.5">
      <c r="A1" s="1"/>
      <c r="B1" s="2"/>
      <c r="C1" s="2"/>
      <c r="D1" s="2"/>
      <c r="E1" s="2"/>
      <c r="H1" t="s">
        <v>67</v>
      </c>
      <c r="K1" t="s">
        <v>68</v>
      </c>
      <c r="N1" t="s">
        <v>69</v>
      </c>
      <c r="Q1" t="s">
        <v>70</v>
      </c>
      <c r="T1" t="s">
        <v>71</v>
      </c>
      <c r="W1" t="s">
        <v>72</v>
      </c>
      <c r="Z1" t="s">
        <v>73</v>
      </c>
      <c r="AC1" t="s">
        <v>74</v>
      </c>
      <c r="AF1" t="s">
        <v>75</v>
      </c>
      <c r="AI1" t="s">
        <v>76</v>
      </c>
      <c r="AL1" t="s">
        <v>77</v>
      </c>
    </row>
    <row r="2" spans="1:38" ht="16.5">
      <c r="A2" s="3"/>
      <c r="B2" s="3"/>
      <c r="C2" s="3"/>
      <c r="D2" s="3"/>
      <c r="E2" s="3"/>
    </row>
    <row r="3" spans="1:38" ht="16.5">
      <c r="A3" s="3" t="s">
        <v>8</v>
      </c>
      <c r="B3" s="3"/>
      <c r="C3" s="3"/>
      <c r="D3" s="3"/>
      <c r="E3" s="3"/>
      <c r="K3" s="7">
        <f t="shared" ref="K3" si="0">K4</f>
        <v>37800000</v>
      </c>
      <c r="N3" s="7">
        <f t="shared" ref="N3" si="1">N4</f>
        <v>47380000</v>
      </c>
    </row>
    <row r="4" spans="1:38" ht="16.5">
      <c r="A4" s="3" t="s">
        <v>9</v>
      </c>
      <c r="B4" s="3"/>
      <c r="C4" s="3"/>
      <c r="D4" s="3"/>
      <c r="E4" s="3"/>
      <c r="K4" s="8">
        <f t="shared" ref="K4" si="2">SUM(K5:K8)</f>
        <v>37800000</v>
      </c>
      <c r="N4" s="8">
        <f t="shared" ref="N4" si="3">SUM(N5:N8)</f>
        <v>47380000</v>
      </c>
    </row>
    <row r="5" spans="1:38" ht="16.5">
      <c r="A5" s="4" t="s">
        <v>78</v>
      </c>
      <c r="B5" s="3"/>
      <c r="C5" s="3"/>
      <c r="D5" s="3"/>
      <c r="E5" s="3"/>
      <c r="K5" s="8">
        <v>0</v>
      </c>
      <c r="N5" s="8">
        <v>0</v>
      </c>
    </row>
    <row r="6" spans="1:38" ht="15.75">
      <c r="A6" s="4" t="s">
        <v>79</v>
      </c>
      <c r="B6" s="4"/>
      <c r="C6" s="4"/>
      <c r="D6" s="4"/>
      <c r="E6" s="4"/>
      <c r="K6" s="5">
        <v>37800000</v>
      </c>
      <c r="N6" s="5">
        <v>47380000</v>
      </c>
    </row>
    <row r="7" spans="1:38" ht="15.75">
      <c r="A7" s="4" t="s">
        <v>80</v>
      </c>
      <c r="B7" s="4"/>
      <c r="C7" s="4"/>
      <c r="D7" s="4"/>
      <c r="E7" s="4"/>
      <c r="K7" s="5"/>
      <c r="N7" s="5"/>
    </row>
    <row r="8" spans="1:38" ht="15.75">
      <c r="A8" s="4" t="s">
        <v>81</v>
      </c>
      <c r="B8" s="4"/>
      <c r="C8" s="4"/>
      <c r="D8" s="4"/>
      <c r="E8" s="4"/>
      <c r="K8" s="5">
        <v>0</v>
      </c>
      <c r="N8" s="5">
        <v>0</v>
      </c>
    </row>
    <row r="9" spans="1:38" ht="16.5">
      <c r="A9" s="130" t="s">
        <v>16</v>
      </c>
      <c r="B9" s="130"/>
      <c r="C9" s="130"/>
      <c r="D9" s="130"/>
      <c r="E9" s="130"/>
      <c r="K9" s="8">
        <f>SUM(K5:K8)</f>
        <v>37800000</v>
      </c>
      <c r="N9" s="8">
        <f>SUM(N5:N8)</f>
        <v>47380000</v>
      </c>
    </row>
    <row r="10" spans="1:38" ht="16.5">
      <c r="A10" s="3" t="s">
        <v>17</v>
      </c>
      <c r="B10" s="3"/>
      <c r="C10" s="3"/>
      <c r="D10" s="3"/>
      <c r="E10" s="3"/>
      <c r="K10" s="8"/>
      <c r="N10" s="8"/>
    </row>
    <row r="11" spans="1:38" ht="16.5">
      <c r="A11" s="3" t="s">
        <v>19</v>
      </c>
      <c r="B11" s="3"/>
      <c r="C11" s="3"/>
      <c r="D11" s="3"/>
      <c r="E11" s="3"/>
      <c r="K11" s="8">
        <f>K12</f>
        <v>0</v>
      </c>
      <c r="N11" s="8">
        <f>N12</f>
        <v>0</v>
      </c>
    </row>
    <row r="12" spans="1:38" ht="15.75">
      <c r="A12" s="4" t="s">
        <v>21</v>
      </c>
      <c r="B12" s="4"/>
      <c r="C12" s="4"/>
      <c r="D12" s="4"/>
      <c r="E12" s="4"/>
      <c r="K12" s="5">
        <v>0</v>
      </c>
      <c r="N12" s="5">
        <v>0</v>
      </c>
    </row>
    <row r="13" spans="1:38" ht="16.5">
      <c r="A13" s="3" t="s">
        <v>27</v>
      </c>
      <c r="B13" s="3"/>
      <c r="C13" s="3"/>
      <c r="D13" s="3"/>
      <c r="E13" s="3"/>
      <c r="K13" s="8">
        <f>SUM(K14:K16)</f>
        <v>643542268</v>
      </c>
      <c r="N13" s="8">
        <f>SUM(N14:N16)</f>
        <v>945079994</v>
      </c>
    </row>
    <row r="14" spans="1:38" ht="15.75">
      <c r="A14" s="4" t="s">
        <v>29</v>
      </c>
      <c r="B14" s="4"/>
      <c r="C14" s="4"/>
      <c r="D14" s="4"/>
      <c r="E14" s="4"/>
      <c r="K14" s="5">
        <v>0</v>
      </c>
      <c r="N14" s="5">
        <v>0</v>
      </c>
    </row>
    <row r="15" spans="1:38" ht="15.75">
      <c r="A15" s="4" t="s">
        <v>31</v>
      </c>
      <c r="B15" s="4"/>
      <c r="C15" s="4"/>
      <c r="D15" s="4"/>
      <c r="E15" s="4"/>
      <c r="H15" s="5">
        <v>218499103</v>
      </c>
      <c r="K15" s="5">
        <f>218499103+363714115</f>
        <v>582213218</v>
      </c>
      <c r="N15" s="5">
        <v>879901944</v>
      </c>
    </row>
    <row r="16" spans="1:38" ht="15.75">
      <c r="A16" s="4" t="s">
        <v>33</v>
      </c>
      <c r="B16" s="4"/>
      <c r="C16" s="4"/>
      <c r="D16" s="4"/>
      <c r="E16" s="4"/>
      <c r="H16" s="5">
        <f>SUM(H17:H21)</f>
        <v>13559550</v>
      </c>
      <c r="K16" s="5">
        <f>SUM(K17:K21)</f>
        <v>61329050</v>
      </c>
      <c r="N16" s="5">
        <f>SUM(N17:N21)</f>
        <v>65178050</v>
      </c>
    </row>
    <row r="17" spans="1:14" ht="15.75">
      <c r="A17" s="4" t="s">
        <v>34</v>
      </c>
      <c r="B17" s="4"/>
      <c r="C17" s="4"/>
      <c r="D17" s="4"/>
      <c r="E17" s="4"/>
      <c r="H17" s="5">
        <v>0</v>
      </c>
      <c r="K17" s="5">
        <v>0</v>
      </c>
      <c r="N17" s="5">
        <v>0</v>
      </c>
    </row>
    <row r="18" spans="1:14" ht="15.75">
      <c r="A18" s="4" t="s">
        <v>35</v>
      </c>
      <c r="B18" s="4"/>
      <c r="C18" s="4"/>
      <c r="D18" s="4"/>
      <c r="E18" s="4"/>
      <c r="H18" s="5">
        <v>0</v>
      </c>
      <c r="K18" s="5">
        <v>44979000</v>
      </c>
      <c r="N18" s="5">
        <v>44979000</v>
      </c>
    </row>
    <row r="19" spans="1:14" ht="15.75">
      <c r="A19" s="4" t="s">
        <v>36</v>
      </c>
      <c r="B19" s="4"/>
      <c r="C19" s="4"/>
      <c r="D19" s="4"/>
      <c r="E19" s="4"/>
      <c r="H19" s="5">
        <v>6751550</v>
      </c>
      <c r="K19" s="5">
        <v>6751550</v>
      </c>
      <c r="N19" s="5">
        <f>6751550+3849000</f>
        <v>10600550</v>
      </c>
    </row>
    <row r="20" spans="1:14" ht="15.75">
      <c r="A20" s="4" t="s">
        <v>37</v>
      </c>
      <c r="B20" s="4"/>
      <c r="C20" s="4"/>
      <c r="D20" s="4"/>
      <c r="E20" s="4"/>
      <c r="H20" s="5"/>
      <c r="K20" s="5"/>
      <c r="N20" s="5"/>
    </row>
    <row r="21" spans="1:14" ht="15.75">
      <c r="A21" s="4" t="s">
        <v>38</v>
      </c>
      <c r="B21" s="4"/>
      <c r="C21" s="4"/>
      <c r="D21" s="4"/>
      <c r="E21" s="4"/>
      <c r="H21" s="6">
        <v>6808000</v>
      </c>
      <c r="K21" s="6">
        <f>6808000+2790500</f>
        <v>9598500</v>
      </c>
      <c r="N21" s="6">
        <v>9598500</v>
      </c>
    </row>
  </sheetData>
  <mergeCells count="1">
    <mergeCell ref="A9:E9"/>
  </mergeCells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APR</vt:lpstr>
      <vt:lpstr>MAR</vt:lpstr>
      <vt:lpstr>FEBR</vt:lpstr>
      <vt:lpstr>JAN</vt:lpstr>
      <vt:lpstr>CATT</vt:lpstr>
      <vt:lpstr>Sheet3</vt:lpstr>
      <vt:lpstr>APR!Print_Area</vt:lpstr>
      <vt:lpstr>FEBR!Print_Area</vt:lpstr>
      <vt:lpstr>JAN!Print_Area</vt:lpstr>
      <vt:lpstr>MAR!Print_Area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KORPRI2</dc:creator>
  <cp:lastModifiedBy>HP</cp:lastModifiedBy>
  <cp:lastPrinted>2019-04-02T09:47:51Z</cp:lastPrinted>
  <dcterms:created xsi:type="dcterms:W3CDTF">2016-08-22T01:00:00Z</dcterms:created>
  <dcterms:modified xsi:type="dcterms:W3CDTF">2019-05-02T00:59:07Z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